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665" windowHeight="9210" tabRatio="620" activeTab="0"/>
  </bookViews>
  <sheets>
    <sheet name="Рз ПР ЦСР ВР" sheetId="1" r:id="rId1"/>
  </sheets>
  <definedNames>
    <definedName name="Excel_BuiltIn_Print_Area_3">'Рз ПР ЦСР ВР'!$5:$68</definedName>
    <definedName name="_xlnm.Print_Area" localSheetId="0">'Рз ПР ЦСР ВР'!$A$1:$H$68</definedName>
  </definedNames>
  <calcPr fullCalcOnLoad="1"/>
</workbook>
</file>

<file path=xl/sharedStrings.xml><?xml version="1.0" encoding="utf-8"?>
<sst xmlns="http://schemas.openxmlformats.org/spreadsheetml/2006/main" count="253" uniqueCount="130">
  <si>
    <t>ИТОГО:</t>
  </si>
  <si>
    <t>(тыс. рублей)</t>
  </si>
  <si>
    <t>Наименование</t>
  </si>
  <si>
    <t>Рз</t>
  </si>
  <si>
    <t>ПР</t>
  </si>
  <si>
    <t>ОБЩЕГОСУДАРСТВЕННЫЕ ВОПРОСЫ</t>
  </si>
  <si>
    <t>01</t>
  </si>
  <si>
    <t>02</t>
  </si>
  <si>
    <t>04</t>
  </si>
  <si>
    <t>НАЦИОНАЛЬНАЯ ОБОРОНА</t>
  </si>
  <si>
    <t>НАЦИОНАЛЬНАЯ БЕЗОПАСНОСТЬ И ПРАВООХРАНИТЕЛЬНАЯ ДЕЯТЕЛЬНОСТЬ</t>
  </si>
  <si>
    <t>03</t>
  </si>
  <si>
    <t>05</t>
  </si>
  <si>
    <t>08</t>
  </si>
  <si>
    <t>Культура</t>
  </si>
  <si>
    <t>11</t>
  </si>
  <si>
    <t>ЦСР</t>
  </si>
  <si>
    <t>ВР</t>
  </si>
  <si>
    <t>Благоустройство</t>
  </si>
  <si>
    <t>Другие общегосударственные вопросы</t>
  </si>
  <si>
    <t>Мобилизационная и вневойсковая подготовка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</si>
  <si>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</si>
  <si>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13</t>
  </si>
  <si>
    <t>ФИЗИЧЕСКАЯ КУЛЬТУРА И СПОРТ</t>
  </si>
  <si>
    <t>Массовый спорт</t>
  </si>
  <si>
    <t>120</t>
  </si>
  <si>
    <t>240</t>
  </si>
  <si>
    <t>14</t>
  </si>
  <si>
    <t>МЕЖБЮДЖЕТНЫЕ ТРАНСФЕРТЫ ОБЩЕГО ХАРАКТЕРА БЮДЖЕТАМ СУБЪЕКТОВ РОССИЙСКОЙ ФЕДЕРАЦИИ И МУНИЦИИПАЛЬНЫХ ОБРАЗОВАНИЙ</t>
  </si>
  <si>
    <t>540</t>
  </si>
  <si>
    <t>850</t>
  </si>
  <si>
    <t>10</t>
  </si>
  <si>
    <t xml:space="preserve">КУЛЬТУРА, КИНЕМАТОГРАФИЯ </t>
  </si>
  <si>
    <t>07</t>
  </si>
  <si>
    <t>Реализация направления расходов в рамках непрограммных расходов органов местного самоуправления Андреево-Мелентьевского сельского поселения (Иные межбюджетные трансферты)</t>
  </si>
  <si>
    <t>21 2 00 00110</t>
  </si>
  <si>
    <t>21 2 00 00190</t>
  </si>
  <si>
    <t>21 2 00 72390</t>
  </si>
  <si>
    <t>19 2 00 21010</t>
  </si>
  <si>
    <t>99 9 00 22960</t>
  </si>
  <si>
    <t>19 1 00 22630</t>
  </si>
  <si>
    <t>99 9 00 51180</t>
  </si>
  <si>
    <t>11 1 00 00590</t>
  </si>
  <si>
    <t>13 1 00 21950</t>
  </si>
  <si>
    <t>99 9 00 99990</t>
  </si>
  <si>
    <t>610</t>
  </si>
  <si>
    <t>02 1 00 99990</t>
  </si>
  <si>
    <t>13 1 00 99990</t>
  </si>
  <si>
    <t>Резервные фонды</t>
  </si>
  <si>
    <t>Резервный фонд Администрации Андреево-Мелентьевского сельского поселения на финансовое обеспечение непредвиденных расходов в рамках непрограммных расходов органов местного самоуправления Андреево-Мелентьевского сельского поселения (Резервные средства)</t>
  </si>
  <si>
    <t>870</t>
  </si>
  <si>
    <t>99 1 00 90110</t>
  </si>
  <si>
    <t>18 1 00 99990</t>
  </si>
  <si>
    <t>99 9 0051180</t>
  </si>
  <si>
    <t>Администрация Андреево-Мелентьевского сельского поселения</t>
  </si>
  <si>
    <t>Коммунальное хозяйство</t>
  </si>
  <si>
    <t>19 2 00 99990</t>
  </si>
  <si>
    <t>22 1 00 99990</t>
  </si>
  <si>
    <t xml:space="preserve">ОБРАЗОВАНИЕ </t>
  </si>
  <si>
    <t>23 1 00 99990</t>
  </si>
  <si>
    <t>Молодежная политика</t>
  </si>
  <si>
    <t>Профессиональная подготовка, переподготовка и повышение квалификации</t>
  </si>
  <si>
    <t>Прочие межбюджетные трансферты общего характера</t>
  </si>
  <si>
    <t>Оценка муниципального имущества, признание прав и регулирование отношений по муниципальной собственности Андреево-Мелентьевского сельского поселения по иным непрограммным мероприятиям в рамках непрограммных расходов (Иные закупки товаров, работ и услуг для обеспечения государственных (муниципальных) нужд)</t>
  </si>
  <si>
    <t>21 2 00 99990</t>
  </si>
  <si>
    <t>15 1 00 99990</t>
  </si>
  <si>
    <t>10 1 00 99990</t>
  </si>
  <si>
    <t>Расходы на осуществление первичного воинского учета на территориях, где отсутствуют военные комиссариаты  по иным непрограммным мероприятиям в рамках непрограммного направления деятельности органов местного самоуправления Андреево-Мелентьевского сельского поселения (Расходы на выплаты персоналу государственных (муниципальных) органов)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</si>
  <si>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органов местного самоуправления Андреево-Мелентьевского сельского поселения  (Иные закупки товаров, работ и услуг для государственных (муниципальных) нужд)</t>
  </si>
  <si>
    <t>Расходы на выплаты по оплате труда работников органов местного самоуправления Андреево-Мелентьевского сельского поселения в рамках подпрограммы "Нормативно-методическое обеспечение и организация бюджетного процесса" муниципальной программы Андреево-Мелентьевского сельского поселения «Управление муниципальными  финансами и создание условий для эффективного управления муниципальными финансами на 2019-2030 годы» (Расходы на выплату персоналу государственных (муниципальных) органов)</t>
  </si>
  <si>
    <t>Расходы на обеспечение деятельности органов местного самоуправления Андреево-Мелентьевского сельского поселения в рамках подпрограммы «Нормативно-методическое обеспечение и организация бюджетного процесса»муниципальной программы Андреево-Мелентьевского сельского поселения «Управление муниципальными  финансами и создание условий для эффективного управления муниципальными финансами на 2019-2030 годы» (Иные закупки товаров, работ и услуг для обеспечения государственных (муниципальных) нужд)</t>
  </si>
  <si>
    <t>Реализация направления расходов в рамках подпрограммы «Нормативно-методическое обеспечение и организация бюджетного процесса»муниципальной программы Андреево-Мелентьевского сельского поселения «Управление муниципальными  финансами и создание условий для эффективного управления муниципальными финансами на 2019-2030 годы» (Уплата налогов, сборов и иных платежей)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</si>
  <si>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 перечня должностных лиц, уполномоченных составлять протоколы об административных правонарушениях, в рамках подпрограммы "Нормативно-методическое обеспечение и организация бюджетного процесса" муниципальной программы Андреево-Мелентьевского сельского поселения "Управление муниципальными финансами и создание  условий для эффективного управления муниципальными финансами на 2019-2030 годы"(Иные закупки товаров, работ и услуг для обеспечения государственных (муниципальных) нужд)</t>
  </si>
  <si>
    <t xml:space="preserve">Реализация направления расходов в рамках подпрограммы "Противодействие коррупции в Андреево-Мелентьевском сельском поселении" муниципальной программы Андреево-Мелентьевского сельского поселения "Обеспечение общественного порядка и противодействие преступности на территории Андреево-Мелентьевского сельского поселения на 2019-2030 годы" (Иные закупки товаров, работ и услуг для обеспечения государственных (муниципальных) нужд)  </t>
  </si>
  <si>
    <t>Реализация направления расходов в рамках подпрограммы "Обеспечение реализации муниципальной программы Андреево-Мелентьевского сельского поселения "Муниципальная политика на 2019-2030 годы" муниципальной программы Андреево-Мелентьевского сельского поселения "Муниципальная политика на 2019-2030 годы" (Иные закупки товаров, работ, услуг для обеспечения государственных (муниципальных) нужд)</t>
  </si>
  <si>
    <t>Реализация направления расходов в рамках подпрограммы "Обеспечение реализации муниципальной программы Андреево-Мелентьевского сельского поселения "Муниципальная политика" на 2019-2030 годы" муниципальной программы Андреево-Мелентьевского сельского поселения "Муниципальная политика  на 2019-2030 годы"(Уплата налогов, сборов и иных платежей)</t>
  </si>
  <si>
    <t>Реализация направления расходов в рамках подпрограммы "Развитие и использование информационных и коммуникационных технологий"  муниципальной программы  Андреево-Мелентьевского сельского поселения «Информационное общество Андреево - Мелентьевского сельского поселения на 2019-2030 годы» (Иные закупки товаров, работ и услуг для обеспечения государственных (муниципальных) нужд)</t>
  </si>
  <si>
    <t>Реализация направления расходов в рамках подпрограммы "Энергоэффективность и развитие энергетики" муниципальной программы Андреево - Мелентьевского сельского поселения «Энергоэффективность Андреево - Мелентьевского сельского поселения на 2019-2030 годы" (Иные закупки товаров, работ, услуг для обеспечения государственных (муниципальных) нужд)</t>
  </si>
  <si>
    <t>Реализация направления расходов в рамках подпрограммы "Энергоэффективность и развитие энергетики" муниципальной программы Андреево-Мелентьевского сельского поселения "Энергоэффективность Андреево-Мелентьевского сельского поселения на 2019-2030 годы" (Иные закупки товаров, работ, услуг для обеспечения государственных (муниципальных) нужд)</t>
  </si>
  <si>
    <t>Реализация направления расходов  в рамках подпрограммы "Организация благоустройства в Андреево-Мелентьевском сельском поселении" муниципальной программы Андреево-Мелентьевского сельского поселения "Обеспечение качественными коммунальными услугами населения Андреево-Мелентьевского сельского поселения на 2019-2030 годы" (Иные закупки товаров, работ и услуг для обеспечения государственных (муниципальных) нужд)</t>
  </si>
  <si>
    <t>Мероприятия по повышению профессиональных компетенций кадров муниципального управления в рамках подпрограммы "Развитие муниципального управления и муниципальной службы в Андреево-Мелентьевском сельском поселении, дополнительное профессиональное образование лиц,занятых в системе местного самоуправления" муниципальной программы Андреево-Мелентьевского сельского поселения "Муниципальная политика" на 2019-2030 годы" (Иные закупки товаров, работ и услуг для обеспечения государственных (муниципальных) нужд)</t>
  </si>
  <si>
    <t>Реализация направления расходов в рамках подпрограммы "Поддержка молодежных инициатив" муниципальной программы Андреево-Мелентьевского сельского поселения "Молодежь Андреево-Мелентьевского сельского поселения на 2019-2030 годы" (Иные закупки товаров, работ и услуг для обеспечения государственных (муниципальных нужд)</t>
  </si>
  <si>
    <t>Расходы на обеспечение деятельности (оказание услуг) муниципальных учреждений культурно-досуговой деятельности Андреево-мелентьевского сельского поселения в рамках подпрограммы «Развитие культурно-досуговой деятельности в Андреево-Мелентьевском сельском поселении» Муниципальная программа Андреево-Мелентьевского сельского поселения «Развитие культуры Андреево-Мелентьевского сельского поселения на 2019-2030 годы" (Субсидии бюджетным учреждениям)</t>
  </si>
  <si>
    <t>Физкультурные и массовые спортивные мероприятия в рамках подпрограммы «Развитие физической культуры и массового спорта в Андреево-Мелентьевском сельском  поселении» муниципальной программы Андреево-Мелентьевского сельского поселения «Развитие физической культуры и спорта в Андреево-Мелентьевском сельском поселении на 2019-2030 годы» (Уплата налогов, сборов и иных платежей)</t>
  </si>
  <si>
    <t>Реализация направления расходов в рамках подпрограммы «Развитие физической культуры и массового спорта в Андреево-Мелентьевском сельском  поселении» муниципальной программы Андреево-Мелентьевского сельского поселения «Развитие физической культуры и спорта в Андреево-Мелентьевском сельском поселении на 2019-2030 годы» (Иные закупки товаров, работ и услуг для государственных (муниципальных) нужд)</t>
  </si>
  <si>
    <t>Пенсионное обеспечение</t>
  </si>
  <si>
    <t>Выплата ежемесячной доплаты к муниципальной пенсии за выслугу лет лицам, замещавшим муниципальные должности и должности муниципальной службы в муниципальном образовании "Андреево-Мелентьевское сельское поселение" в рамках подпрограммы "Выплата муниципальной пенсии за выслугу лет" муниципальной программы Андреево-Мелентьевского сельского поселения "Социальная поддержка муниципальных  служащих, вышедших на пенсию" (социальные выплаты граждан, кроме публичных нормативных социальных выплат)</t>
  </si>
  <si>
    <t>14 1 00 10150</t>
  </si>
  <si>
    <t>320</t>
  </si>
  <si>
    <t>02 2 00 99990</t>
  </si>
  <si>
    <t>НАЦИОНАЛЬНАЯ  ЭКОНОМИКА</t>
  </si>
  <si>
    <t>2021г.</t>
  </si>
  <si>
    <t>Обеспечение проведения выборов и референдумов</t>
  </si>
  <si>
    <t>Подготовка и проведение выборов в представительные органы местного самоуправления в рамках непрограммных расходов органов местного самоуправления Андреево-Мелентьевского сельского поселения (Специальные расходы)</t>
  </si>
  <si>
    <t>99 9 00 90350</t>
  </si>
  <si>
    <t>880</t>
  </si>
  <si>
    <t>Условно утвержденные расходы по иным непрограммным мероприятиям в рамках непрограммных расходов органов местного самоуправления Андреево-Мелентьевского сельского поселения (Специальные расходы)</t>
  </si>
  <si>
    <t>99 9 00 91110</t>
  </si>
  <si>
    <t>Реализация направления расходов  в рамках подпрограммы "Пожарная безопасность" муниципальной программы Андреево-Мелентьевского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 Андреево-Мелентьевского сельского поселения на 2019-2030 годы" (Иные закупки товаров, работ и услуг для обеспечения государственных (муниципальных) нужд)</t>
  </si>
  <si>
    <t>СОЦИАЛЬНОЕ ОБЕСПЕЧЕНИЕ</t>
  </si>
  <si>
    <t>Официальная публикация нормативно-правовых актов Андреево-Мелентьевского сельского поселения, проектов правовых актов Андреево-Мелентьевского сельского поселения и иных информационных материалов в рамках подпрограммы "Обеспечение реализации муниципальной программы Андреево-Мелентьевского сельского поселения "Муниципальная политика на 2019-2030 годы"  (Иные закупки товаров, работ, услуг для обеспечения государственных (муниципальных) нужд)</t>
  </si>
  <si>
    <t> Реализация направления расходов в рамках подпрограммы "Создание условий для обеспечения качественными коммунальными услугами населения Андреево-Мелентьевского сельского поселения" муниципальной программы Андреево-Мелентьевского сельского поселения "Обеспечение качественными коммунальными услугами населения Андреево-Мелентьевского сельского поселения на 2019-2030 годы" (Иные закупки товаров, работ и услуг для обеспечения государственных (муниципальных) нужд)(Прочая закупка товаров, работ и услуг для обеспечения государственных (муниципальных) нужд)</t>
  </si>
  <si>
    <t>Реализация направления расходов в рамках подпрограммы «Развитие физической культуры и массового спорта в Андреево-Мелентьевском сельском  поселении» муниципальной программы Андреево-Мелентьевского сельского поселения «Развитие физической культуры и спорта в Андреево-Мелентьевском сельском поселении на 2019-2030 годы» (Расходы на выплаты персоналу государственных
(муниципальных) органов)</t>
  </si>
  <si>
    <t>Дорожное хозяйство (дорожные фонды)</t>
  </si>
  <si>
    <t>09</t>
  </si>
  <si>
    <t>Другие вопросы в области национальной экономики</t>
  </si>
  <si>
    <t>12</t>
  </si>
  <si>
    <t>Реализация направления расходов в рамках непрограммных расходов органов местного самоуправления Андреево-Мелентьевского сельского поселения в области геодезии и картографии (Закупка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заказа)</t>
  </si>
  <si>
    <t>ЖИЛИЩНО-КОММУНАЛЬНОЕ ХОЗЯЙСТВО</t>
  </si>
  <si>
    <t>Распределение бюджетных ассигнований</t>
  </si>
  <si>
    <t>2022г.</t>
  </si>
  <si>
    <t>06 1 00 22450</t>
  </si>
  <si>
    <t>0,0</t>
  </si>
  <si>
    <t>20,0</t>
  </si>
  <si>
    <t>5,0</t>
  </si>
  <si>
    <t>4,3</t>
  </si>
  <si>
    <t>30,0</t>
  </si>
  <si>
    <t>Расходы на ремонт и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Андреево-Мелентьевского сельского поселения» муниципальной программы Андреево-мелентьевского сельского поселения «Развитие транспортной системы» (Иные закупки товаров, работ и услуг для государственных (муниципальных) нужд)</t>
  </si>
  <si>
    <t>Расходы на выполнение мероприятий по обеспечению безопасности дорожного движения в рамках подпрограммы «Повышение безопасности дорожного движения на территории Андреево-Мелентьевского сельского поселения» муниципальной программы Андреево-Мелентьевского сельского поселения «Развитие транспортной системы» (Иные закупки товаров, работ и услуг для государственных (муниципальных) нужд)</t>
  </si>
  <si>
    <t>53,8</t>
  </si>
  <si>
    <t>0,2</t>
  </si>
  <si>
    <t>55,0</t>
  </si>
  <si>
    <t>40,0</t>
  </si>
  <si>
    <t>по разделам, подразделам,  целевым статьям (муниципальным программам Андреево-Мелентьевского сельского поселения и непрограммным направлениям деятельности) группам и подгруппам видов расходов классификации расходов бюджета на 2021 год и на плановый период 2022 и 2023 год</t>
  </si>
  <si>
    <t>2023г.</t>
  </si>
  <si>
    <t>453,6</t>
  </si>
  <si>
    <t>48,0</t>
  </si>
  <si>
    <t xml:space="preserve">          Приложение 7                                                                                                                                                                               к решению Собрания депутатов Андреево-Мелентьевского сельского поселения Неклиновского района "О бюджете Андреево-Мелентьевского сельского поселения Неклиновского района на 2021 год и на плановый период 2022 и 2023 годов" 
</t>
  </si>
  <si>
    <t>06 2 00 224690</t>
  </si>
  <si>
    <t>Защита населения и территории от чрезвычайных ситуаций природного и техногенного характера, пожарная безопасность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</si>
</sst>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0.0000000"/>
    <numFmt numFmtId="184" formatCode="0.00000000"/>
    <numFmt numFmtId="185" formatCode="0.000000000"/>
  </numFmts>
  <fonts count="47">
    <font>
      <sz val="10"/>
      <name val="Arial Cyr"/>
      <family val="0"/>
    </font>
    <font>
      <sz val="10"/>
      <name val="Arial"/>
      <family val="0"/>
    </font>
    <font>
      <sz val="9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left" wrapText="1"/>
    </xf>
    <xf numFmtId="49" fontId="5" fillId="0" borderId="0" xfId="0" applyNumberFormat="1" applyFont="1" applyFill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174" fontId="6" fillId="0" borderId="10" xfId="0" applyNumberFormat="1" applyFont="1" applyFill="1" applyBorder="1" applyAlignment="1">
      <alignment horizontal="center"/>
    </xf>
    <xf numFmtId="174" fontId="2" fillId="0" borderId="10" xfId="0" applyNumberFormat="1" applyFont="1" applyFill="1" applyBorder="1" applyAlignment="1">
      <alignment horizontal="center" wrapText="1"/>
    </xf>
    <xf numFmtId="174" fontId="5" fillId="0" borderId="10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justify" wrapText="1"/>
    </xf>
    <xf numFmtId="174" fontId="5" fillId="0" borderId="0" xfId="0" applyNumberFormat="1" applyFont="1" applyFill="1" applyAlignment="1">
      <alignment/>
    </xf>
    <xf numFmtId="174" fontId="5" fillId="0" borderId="0" xfId="0" applyNumberFormat="1" applyFont="1" applyFill="1" applyAlignment="1">
      <alignment horizontal="right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justify" wrapText="1"/>
    </xf>
    <xf numFmtId="0" fontId="7" fillId="0" borderId="10" xfId="0" applyFont="1" applyFill="1" applyBorder="1" applyAlignment="1">
      <alignment horizontal="justify" wrapText="1"/>
    </xf>
    <xf numFmtId="0" fontId="2" fillId="0" borderId="10" xfId="0" applyFont="1" applyFill="1" applyBorder="1" applyAlignment="1">
      <alignment horizontal="justify" vertical="top" wrapText="1"/>
    </xf>
    <xf numFmtId="49" fontId="5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wrapText="1"/>
    </xf>
    <xf numFmtId="0" fontId="11" fillId="0" borderId="10" xfId="0" applyNumberFormat="1" applyFont="1" applyFill="1" applyBorder="1" applyAlignment="1">
      <alignment horizontal="justify" wrapText="1"/>
    </xf>
    <xf numFmtId="0" fontId="12" fillId="0" borderId="10" xfId="0" applyNumberFormat="1" applyFont="1" applyFill="1" applyBorder="1" applyAlignment="1">
      <alignment horizontal="justify" wrapText="1"/>
    </xf>
    <xf numFmtId="49" fontId="12" fillId="0" borderId="10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justify" vertical="center" wrapText="1"/>
    </xf>
    <xf numFmtId="49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justify" wrapText="1"/>
    </xf>
    <xf numFmtId="0" fontId="2" fillId="0" borderId="10" xfId="0" applyNumberFormat="1" applyFont="1" applyFill="1" applyBorder="1" applyAlignment="1">
      <alignment wrapText="1"/>
    </xf>
    <xf numFmtId="0" fontId="6" fillId="0" borderId="10" xfId="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justify" vertical="center" wrapText="1"/>
    </xf>
    <xf numFmtId="0" fontId="8" fillId="0" borderId="10" xfId="0" applyFont="1" applyFill="1" applyBorder="1" applyAlignment="1">
      <alignment horizontal="justify" vertical="top" wrapText="1"/>
    </xf>
    <xf numFmtId="0" fontId="11" fillId="0" borderId="10" xfId="0" applyFont="1" applyFill="1" applyBorder="1" applyAlignment="1">
      <alignment horizontal="justify" wrapText="1"/>
    </xf>
    <xf numFmtId="0" fontId="11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right"/>
    </xf>
    <xf numFmtId="0" fontId="12" fillId="0" borderId="10" xfId="0" applyFont="1" applyFill="1" applyBorder="1" applyAlignment="1">
      <alignment horizontal="right"/>
    </xf>
    <xf numFmtId="0" fontId="8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left" wrapText="1"/>
    </xf>
    <xf numFmtId="49" fontId="5" fillId="0" borderId="10" xfId="0" applyNumberFormat="1" applyFont="1" applyFill="1" applyBorder="1" applyAlignment="1">
      <alignment horizontal="center" wrapText="1"/>
    </xf>
    <xf numFmtId="0" fontId="6" fillId="0" borderId="10" xfId="0" applyNumberFormat="1" applyFont="1" applyFill="1" applyBorder="1" applyAlignment="1">
      <alignment horizontal="left" wrapText="1"/>
    </xf>
    <xf numFmtId="0" fontId="2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wrapText="1"/>
    </xf>
    <xf numFmtId="0" fontId="5" fillId="0" borderId="10" xfId="0" applyNumberFormat="1" applyFont="1" applyFill="1" applyBorder="1" applyAlignment="1">
      <alignment horizontal="justify" wrapText="1"/>
    </xf>
    <xf numFmtId="2" fontId="5" fillId="0" borderId="10" xfId="0" applyNumberFormat="1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2" fontId="11" fillId="0" borderId="10" xfId="0" applyNumberFormat="1" applyFont="1" applyFill="1" applyBorder="1" applyAlignment="1">
      <alignment horizontal="center"/>
    </xf>
    <xf numFmtId="2" fontId="12" fillId="0" borderId="10" xfId="0" applyNumberFormat="1" applyFont="1" applyFill="1" applyBorder="1" applyAlignment="1">
      <alignment horizontal="center"/>
    </xf>
    <xf numFmtId="2" fontId="12" fillId="0" borderId="10" xfId="0" applyNumberFormat="1" applyFont="1" applyFill="1" applyBorder="1" applyAlignment="1">
      <alignment horizontal="right" wrapText="1"/>
    </xf>
    <xf numFmtId="2" fontId="2" fillId="0" borderId="10" xfId="0" applyNumberFormat="1" applyFont="1" applyFill="1" applyBorder="1" applyAlignment="1">
      <alignment horizontal="right" wrapText="1"/>
    </xf>
    <xf numFmtId="2" fontId="2" fillId="0" borderId="10" xfId="0" applyNumberFormat="1" applyFont="1" applyFill="1" applyBorder="1" applyAlignment="1">
      <alignment horizontal="center" wrapText="1"/>
    </xf>
    <xf numFmtId="2" fontId="6" fillId="0" borderId="10" xfId="0" applyNumberFormat="1" applyFont="1" applyFill="1" applyBorder="1" applyAlignment="1">
      <alignment horizontal="center" wrapText="1"/>
    </xf>
    <xf numFmtId="0" fontId="2" fillId="34" borderId="11" xfId="0" applyFont="1" applyFill="1" applyBorder="1" applyAlignment="1">
      <alignment wrapText="1"/>
    </xf>
    <xf numFmtId="49" fontId="5" fillId="0" borderId="11" xfId="0" applyNumberFormat="1" applyFont="1" applyFill="1" applyBorder="1" applyAlignment="1">
      <alignment horizontal="center"/>
    </xf>
    <xf numFmtId="2" fontId="5" fillId="0" borderId="11" xfId="0" applyNumberFormat="1" applyFont="1" applyFill="1" applyBorder="1" applyAlignment="1">
      <alignment horizontal="center"/>
    </xf>
    <xf numFmtId="174" fontId="5" fillId="0" borderId="11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right" wrapText="1"/>
    </xf>
    <xf numFmtId="0" fontId="6" fillId="0" borderId="10" xfId="0" applyFont="1" applyFill="1" applyBorder="1" applyAlignment="1">
      <alignment horizontal="justify" wrapText="1"/>
    </xf>
    <xf numFmtId="0" fontId="5" fillId="0" borderId="0" xfId="0" applyFont="1" applyFill="1" applyAlignment="1">
      <alignment horizontal="right" wrapText="1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 wrapText="1"/>
    </xf>
    <xf numFmtId="0" fontId="10" fillId="0" borderId="0" xfId="0" applyFont="1" applyFill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8"/>
  <sheetViews>
    <sheetView tabSelected="1" zoomScale="136" zoomScaleNormal="136" zoomScaleSheetLayoutView="100" zoomScalePageLayoutView="0" workbookViewId="0" topLeftCell="A28">
      <selection activeCell="A35" sqref="A35"/>
    </sheetView>
  </sheetViews>
  <sheetFormatPr defaultColWidth="9.00390625" defaultRowHeight="12.75"/>
  <cols>
    <col min="1" max="1" width="56.125" style="8" customWidth="1"/>
    <col min="2" max="2" width="4.875" style="3" customWidth="1"/>
    <col min="3" max="3" width="4.375" style="3" customWidth="1"/>
    <col min="4" max="4" width="10.625" style="3" customWidth="1"/>
    <col min="5" max="5" width="4.75390625" style="3" customWidth="1"/>
    <col min="6" max="6" width="7.25390625" style="3" customWidth="1"/>
    <col min="7" max="7" width="7.125" style="3" customWidth="1"/>
    <col min="8" max="8" width="7.75390625" style="9" customWidth="1"/>
    <col min="9" max="9" width="45.75390625" style="1" customWidth="1"/>
    <col min="10" max="16384" width="9.125" style="1" customWidth="1"/>
  </cols>
  <sheetData>
    <row r="1" spans="1:8" ht="15.75">
      <c r="A1" s="58"/>
      <c r="B1" s="58"/>
      <c r="C1" s="58"/>
      <c r="D1" s="58"/>
      <c r="E1" s="58"/>
      <c r="F1" s="58"/>
      <c r="G1" s="58"/>
      <c r="H1" s="58"/>
    </row>
    <row r="2" spans="1:8" ht="109.5" customHeight="1">
      <c r="A2" s="53" t="s">
        <v>127</v>
      </c>
      <c r="B2" s="53"/>
      <c r="C2" s="53"/>
      <c r="D2" s="53"/>
      <c r="E2" s="53"/>
      <c r="F2" s="53"/>
      <c r="G2" s="53"/>
      <c r="H2" s="53"/>
    </row>
    <row r="3" spans="1:8" ht="12.75" customHeight="1">
      <c r="A3" s="55"/>
      <c r="B3" s="55"/>
      <c r="C3" s="55"/>
      <c r="D3" s="55"/>
      <c r="E3" s="55"/>
      <c r="F3" s="55"/>
      <c r="G3" s="55"/>
      <c r="H3" s="55"/>
    </row>
    <row r="4" ht="2.25" customHeight="1"/>
    <row r="5" spans="1:8" ht="15" customHeight="1">
      <c r="A5" s="56" t="s">
        <v>109</v>
      </c>
      <c r="B5" s="56"/>
      <c r="C5" s="56"/>
      <c r="D5" s="56"/>
      <c r="E5" s="56"/>
      <c r="F5" s="56"/>
      <c r="G5" s="56"/>
      <c r="H5" s="56"/>
    </row>
    <row r="6" spans="1:8" ht="35.25" customHeight="1">
      <c r="A6" s="57" t="s">
        <v>123</v>
      </c>
      <c r="B6" s="57"/>
      <c r="C6" s="57"/>
      <c r="D6" s="57"/>
      <c r="E6" s="57"/>
      <c r="F6" s="57"/>
      <c r="G6" s="57"/>
      <c r="H6" s="57"/>
    </row>
    <row r="7" ht="12.75" customHeight="1">
      <c r="H7" s="10" t="s">
        <v>1</v>
      </c>
    </row>
    <row r="8" spans="1:8" ht="23.25" customHeight="1">
      <c r="A8" s="11" t="s">
        <v>2</v>
      </c>
      <c r="B8" s="4" t="s">
        <v>3</v>
      </c>
      <c r="C8" s="4" t="s">
        <v>4</v>
      </c>
      <c r="D8" s="4" t="s">
        <v>16</v>
      </c>
      <c r="E8" s="4" t="s">
        <v>17</v>
      </c>
      <c r="F8" s="4" t="s">
        <v>91</v>
      </c>
      <c r="G8" s="4" t="s">
        <v>110</v>
      </c>
      <c r="H8" s="5" t="s">
        <v>124</v>
      </c>
    </row>
    <row r="9" spans="1:8" ht="23.25" customHeight="1">
      <c r="A9" s="12" t="s">
        <v>54</v>
      </c>
      <c r="B9" s="4"/>
      <c r="C9" s="4"/>
      <c r="D9" s="4"/>
      <c r="E9" s="4"/>
      <c r="F9" s="42">
        <f>F68</f>
        <v>18285.100000000002</v>
      </c>
      <c r="G9" s="42">
        <f>G68</f>
        <v>13971.6</v>
      </c>
      <c r="H9" s="42">
        <f>H68</f>
        <v>14398.1</v>
      </c>
    </row>
    <row r="10" spans="1:8" ht="12.75">
      <c r="A10" s="13" t="s">
        <v>5</v>
      </c>
      <c r="B10" s="4" t="s">
        <v>6</v>
      </c>
      <c r="C10" s="4"/>
      <c r="D10" s="4"/>
      <c r="E10" s="4"/>
      <c r="F10" s="42">
        <f>F11+F20+F21+F17</f>
        <v>9137</v>
      </c>
      <c r="G10" s="42">
        <f>G11+G20+G21+G17</f>
        <v>8855.2</v>
      </c>
      <c r="H10" s="42">
        <f>H11+H20+H21+H17</f>
        <v>9563.2</v>
      </c>
    </row>
    <row r="11" spans="1:8" ht="40.5" customHeight="1">
      <c r="A11" s="14" t="s">
        <v>21</v>
      </c>
      <c r="B11" s="4" t="s">
        <v>6</v>
      </c>
      <c r="C11" s="4" t="s">
        <v>8</v>
      </c>
      <c r="D11" s="4"/>
      <c r="E11" s="4"/>
      <c r="F11" s="42">
        <f>F12+F13+F14+F15+F16</f>
        <v>8320.4</v>
      </c>
      <c r="G11" s="5">
        <f>G12+G13+G14+G15</f>
        <v>8256</v>
      </c>
      <c r="H11" s="5">
        <f>H12+H13+H14+H15</f>
        <v>8689.900000000001</v>
      </c>
    </row>
    <row r="12" spans="1:8" ht="102" customHeight="1">
      <c r="A12" s="15" t="s">
        <v>69</v>
      </c>
      <c r="B12" s="16" t="s">
        <v>6</v>
      </c>
      <c r="C12" s="16" t="s">
        <v>8</v>
      </c>
      <c r="D12" s="16" t="s">
        <v>35</v>
      </c>
      <c r="E12" s="16" t="s">
        <v>25</v>
      </c>
      <c r="F12" s="41">
        <v>7280.4</v>
      </c>
      <c r="G12" s="6">
        <v>7833.2</v>
      </c>
      <c r="H12" s="6">
        <v>8068.1</v>
      </c>
    </row>
    <row r="13" spans="1:8" ht="97.5" customHeight="1">
      <c r="A13" s="17" t="s">
        <v>70</v>
      </c>
      <c r="B13" s="16" t="s">
        <v>6</v>
      </c>
      <c r="C13" s="16" t="s">
        <v>8</v>
      </c>
      <c r="D13" s="16" t="s">
        <v>36</v>
      </c>
      <c r="E13" s="16" t="s">
        <v>26</v>
      </c>
      <c r="F13" s="41">
        <f>650+85</f>
        <v>735</v>
      </c>
      <c r="G13" s="7">
        <v>372.6</v>
      </c>
      <c r="H13" s="7">
        <v>570.6</v>
      </c>
    </row>
    <row r="14" spans="1:8" ht="75" customHeight="1">
      <c r="A14" s="17" t="s">
        <v>71</v>
      </c>
      <c r="B14" s="16" t="s">
        <v>6</v>
      </c>
      <c r="C14" s="16" t="s">
        <v>8</v>
      </c>
      <c r="D14" s="16" t="s">
        <v>64</v>
      </c>
      <c r="E14" s="16" t="s">
        <v>30</v>
      </c>
      <c r="F14" s="16" t="s">
        <v>119</v>
      </c>
      <c r="G14" s="7">
        <v>50</v>
      </c>
      <c r="H14" s="7">
        <v>51</v>
      </c>
    </row>
    <row r="15" spans="1:8" ht="132">
      <c r="A15" s="15" t="s">
        <v>72</v>
      </c>
      <c r="B15" s="16" t="s">
        <v>6</v>
      </c>
      <c r="C15" s="16" t="s">
        <v>8</v>
      </c>
      <c r="D15" s="16" t="s">
        <v>37</v>
      </c>
      <c r="E15" s="16" t="s">
        <v>26</v>
      </c>
      <c r="F15" s="16" t="s">
        <v>120</v>
      </c>
      <c r="G15" s="7">
        <v>0.2</v>
      </c>
      <c r="H15" s="7">
        <v>0.2</v>
      </c>
    </row>
    <row r="16" spans="1:8" ht="72">
      <c r="A16" s="49" t="s">
        <v>76</v>
      </c>
      <c r="B16" s="50" t="s">
        <v>6</v>
      </c>
      <c r="C16" s="50" t="s">
        <v>8</v>
      </c>
      <c r="D16" s="50" t="s">
        <v>65</v>
      </c>
      <c r="E16" s="50" t="s">
        <v>26</v>
      </c>
      <c r="F16" s="51">
        <v>251</v>
      </c>
      <c r="G16" s="52">
        <v>0</v>
      </c>
      <c r="H16" s="52">
        <v>0</v>
      </c>
    </row>
    <row r="17" spans="1:8" ht="12.75">
      <c r="A17" s="18" t="s">
        <v>92</v>
      </c>
      <c r="B17" s="4" t="s">
        <v>6</v>
      </c>
      <c r="C17" s="4" t="s">
        <v>33</v>
      </c>
      <c r="D17" s="16"/>
      <c r="E17" s="16"/>
      <c r="F17" s="42" t="str">
        <f>F18</f>
        <v>453,6</v>
      </c>
      <c r="G17" s="5">
        <f>G18</f>
        <v>1</v>
      </c>
      <c r="H17" s="5">
        <f>H18</f>
        <v>1</v>
      </c>
    </row>
    <row r="18" spans="1:8" ht="51">
      <c r="A18" s="19" t="s">
        <v>93</v>
      </c>
      <c r="B18" s="20" t="s">
        <v>6</v>
      </c>
      <c r="C18" s="20" t="s">
        <v>33</v>
      </c>
      <c r="D18" s="20" t="s">
        <v>94</v>
      </c>
      <c r="E18" s="20" t="s">
        <v>95</v>
      </c>
      <c r="F18" s="20" t="s">
        <v>125</v>
      </c>
      <c r="G18" s="7">
        <v>1</v>
      </c>
      <c r="H18" s="7">
        <v>1</v>
      </c>
    </row>
    <row r="19" spans="1:8" ht="18" customHeight="1">
      <c r="A19" s="21" t="s">
        <v>48</v>
      </c>
      <c r="B19" s="4" t="s">
        <v>6</v>
      </c>
      <c r="C19" s="4" t="s">
        <v>15</v>
      </c>
      <c r="D19" s="4"/>
      <c r="E19" s="4"/>
      <c r="F19" s="42" t="str">
        <f>F20</f>
        <v>5,0</v>
      </c>
      <c r="G19" s="5">
        <v>220</v>
      </c>
      <c r="H19" s="5">
        <f>H20</f>
        <v>0</v>
      </c>
    </row>
    <row r="20" spans="1:8" ht="50.25" customHeight="1">
      <c r="A20" s="22" t="s">
        <v>49</v>
      </c>
      <c r="B20" s="23" t="s">
        <v>6</v>
      </c>
      <c r="C20" s="23" t="s">
        <v>15</v>
      </c>
      <c r="D20" s="24" t="s">
        <v>51</v>
      </c>
      <c r="E20" s="16" t="s">
        <v>50</v>
      </c>
      <c r="F20" s="16" t="s">
        <v>114</v>
      </c>
      <c r="G20" s="6">
        <v>0</v>
      </c>
      <c r="H20" s="6">
        <v>0</v>
      </c>
    </row>
    <row r="21" spans="1:8" ht="12.75">
      <c r="A21" s="13" t="s">
        <v>19</v>
      </c>
      <c r="B21" s="4" t="s">
        <v>6</v>
      </c>
      <c r="C21" s="4" t="s">
        <v>22</v>
      </c>
      <c r="D21" s="4"/>
      <c r="E21" s="4"/>
      <c r="F21" s="42">
        <f>F22+F23+F24+F25+F26+F27+F28+F29</f>
        <v>358</v>
      </c>
      <c r="G21" s="42">
        <f>G22+G23+G24+G25+G26+G27+G28+G29</f>
        <v>598.2</v>
      </c>
      <c r="H21" s="42">
        <f>H22+H23+H24+H25+H26+H27+H28+H29</f>
        <v>872.3</v>
      </c>
    </row>
    <row r="22" spans="1:8" ht="95.25" customHeight="1">
      <c r="A22" s="25" t="s">
        <v>73</v>
      </c>
      <c r="B22" s="16" t="s">
        <v>6</v>
      </c>
      <c r="C22" s="16" t="s">
        <v>22</v>
      </c>
      <c r="D22" s="16" t="s">
        <v>57</v>
      </c>
      <c r="E22" s="16" t="s">
        <v>26</v>
      </c>
      <c r="F22" s="16" t="s">
        <v>116</v>
      </c>
      <c r="G22" s="7">
        <v>30</v>
      </c>
      <c r="H22" s="7">
        <v>30</v>
      </c>
    </row>
    <row r="23" spans="1:8" ht="80.25" customHeight="1">
      <c r="A23" s="17" t="s">
        <v>74</v>
      </c>
      <c r="B23" s="16" t="s">
        <v>6</v>
      </c>
      <c r="C23" s="16" t="s">
        <v>22</v>
      </c>
      <c r="D23" s="23" t="s">
        <v>56</v>
      </c>
      <c r="E23" s="16" t="s">
        <v>26</v>
      </c>
      <c r="F23" s="16" t="s">
        <v>126</v>
      </c>
      <c r="G23" s="7">
        <v>20</v>
      </c>
      <c r="H23" s="7">
        <v>20</v>
      </c>
    </row>
    <row r="24" spans="1:8" ht="76.5" customHeight="1">
      <c r="A24" s="26" t="s">
        <v>75</v>
      </c>
      <c r="B24" s="16" t="s">
        <v>6</v>
      </c>
      <c r="C24" s="16" t="s">
        <v>22</v>
      </c>
      <c r="D24" s="23" t="s">
        <v>56</v>
      </c>
      <c r="E24" s="16" t="s">
        <v>30</v>
      </c>
      <c r="F24" s="16" t="s">
        <v>116</v>
      </c>
      <c r="G24" s="7">
        <v>10</v>
      </c>
      <c r="H24" s="7">
        <v>10</v>
      </c>
    </row>
    <row r="25" spans="1:8" ht="74.25" customHeight="1">
      <c r="A25" s="17" t="s">
        <v>76</v>
      </c>
      <c r="B25" s="16" t="s">
        <v>6</v>
      </c>
      <c r="C25" s="16" t="s">
        <v>22</v>
      </c>
      <c r="D25" s="16" t="s">
        <v>65</v>
      </c>
      <c r="E25" s="16" t="s">
        <v>26</v>
      </c>
      <c r="F25" s="16" t="s">
        <v>122</v>
      </c>
      <c r="G25" s="7">
        <v>80</v>
      </c>
      <c r="H25" s="7">
        <v>50</v>
      </c>
    </row>
    <row r="26" spans="1:8" ht="75.75" customHeight="1">
      <c r="A26" s="17" t="s">
        <v>77</v>
      </c>
      <c r="B26" s="16" t="s">
        <v>6</v>
      </c>
      <c r="C26" s="16" t="s">
        <v>22</v>
      </c>
      <c r="D26" s="16" t="s">
        <v>52</v>
      </c>
      <c r="E26" s="16" t="s">
        <v>26</v>
      </c>
      <c r="F26" s="16" t="s">
        <v>114</v>
      </c>
      <c r="G26" s="7">
        <v>5</v>
      </c>
      <c r="H26" s="7">
        <v>5</v>
      </c>
    </row>
    <row r="27" spans="1:8" ht="94.5" customHeight="1">
      <c r="A27" s="25" t="s">
        <v>100</v>
      </c>
      <c r="B27" s="16" t="s">
        <v>6</v>
      </c>
      <c r="C27" s="16" t="s">
        <v>22</v>
      </c>
      <c r="D27" s="16" t="s">
        <v>38</v>
      </c>
      <c r="E27" s="16" t="s">
        <v>26</v>
      </c>
      <c r="F27" s="41">
        <f>50+150</f>
        <v>200</v>
      </c>
      <c r="G27" s="7">
        <v>60</v>
      </c>
      <c r="H27" s="7">
        <v>30</v>
      </c>
    </row>
    <row r="28" spans="1:8" ht="68.25" customHeight="1">
      <c r="A28" s="17" t="s">
        <v>63</v>
      </c>
      <c r="B28" s="16" t="s">
        <v>6</v>
      </c>
      <c r="C28" s="16" t="s">
        <v>22</v>
      </c>
      <c r="D28" s="16" t="s">
        <v>39</v>
      </c>
      <c r="E28" s="16" t="s">
        <v>26</v>
      </c>
      <c r="F28" s="16" t="s">
        <v>114</v>
      </c>
      <c r="G28" s="7">
        <v>50</v>
      </c>
      <c r="H28" s="7">
        <v>20</v>
      </c>
    </row>
    <row r="29" spans="1:8" ht="41.25" customHeight="1">
      <c r="A29" s="17" t="s">
        <v>96</v>
      </c>
      <c r="B29" s="16" t="s">
        <v>6</v>
      </c>
      <c r="C29" s="16" t="s">
        <v>22</v>
      </c>
      <c r="D29" s="16" t="s">
        <v>97</v>
      </c>
      <c r="E29" s="16" t="s">
        <v>95</v>
      </c>
      <c r="F29" s="16" t="s">
        <v>112</v>
      </c>
      <c r="G29" s="7">
        <v>343.2</v>
      </c>
      <c r="H29" s="7">
        <v>707.3</v>
      </c>
    </row>
    <row r="30" spans="1:8" ht="12.75">
      <c r="A30" s="13" t="s">
        <v>9</v>
      </c>
      <c r="B30" s="4" t="s">
        <v>7</v>
      </c>
      <c r="C30" s="16"/>
      <c r="D30" s="16"/>
      <c r="E30" s="16"/>
      <c r="F30" s="42">
        <f>F31</f>
        <v>240.20000000000002</v>
      </c>
      <c r="G30" s="42">
        <f>G31</f>
        <v>242.6</v>
      </c>
      <c r="H30" s="42">
        <f>H31</f>
        <v>251.6</v>
      </c>
    </row>
    <row r="31" spans="1:8" ht="12.75">
      <c r="A31" s="14" t="s">
        <v>20</v>
      </c>
      <c r="B31" s="4" t="s">
        <v>7</v>
      </c>
      <c r="C31" s="4" t="s">
        <v>11</v>
      </c>
      <c r="D31" s="16"/>
      <c r="E31" s="16"/>
      <c r="F31" s="42">
        <f>F32+F33</f>
        <v>240.20000000000002</v>
      </c>
      <c r="G31" s="42">
        <f>G32+G33</f>
        <v>242.6</v>
      </c>
      <c r="H31" s="42">
        <f>H32+H33</f>
        <v>251.6</v>
      </c>
    </row>
    <row r="32" spans="1:8" ht="72">
      <c r="A32" s="25" t="s">
        <v>67</v>
      </c>
      <c r="B32" s="16" t="s">
        <v>7</v>
      </c>
      <c r="C32" s="16" t="s">
        <v>11</v>
      </c>
      <c r="D32" s="16" t="s">
        <v>41</v>
      </c>
      <c r="E32" s="16" t="s">
        <v>25</v>
      </c>
      <c r="F32" s="41">
        <v>235.9</v>
      </c>
      <c r="G32" s="41">
        <v>237.6</v>
      </c>
      <c r="H32" s="41">
        <v>246.6</v>
      </c>
    </row>
    <row r="33" spans="1:8" ht="72">
      <c r="A33" s="22" t="s">
        <v>68</v>
      </c>
      <c r="B33" s="16" t="s">
        <v>7</v>
      </c>
      <c r="C33" s="16" t="s">
        <v>11</v>
      </c>
      <c r="D33" s="16" t="s">
        <v>53</v>
      </c>
      <c r="E33" s="16" t="s">
        <v>26</v>
      </c>
      <c r="F33" s="41" t="s">
        <v>115</v>
      </c>
      <c r="G33" s="41">
        <v>5</v>
      </c>
      <c r="H33" s="41">
        <v>5</v>
      </c>
    </row>
    <row r="34" spans="1:8" ht="24">
      <c r="A34" s="27" t="s">
        <v>10</v>
      </c>
      <c r="B34" s="4" t="s">
        <v>11</v>
      </c>
      <c r="C34" s="4"/>
      <c r="D34" s="4"/>
      <c r="E34" s="4"/>
      <c r="F34" s="42" t="str">
        <f aca="true" t="shared" si="0" ref="F34:H35">F35</f>
        <v>55,0</v>
      </c>
      <c r="G34" s="42">
        <f t="shared" si="0"/>
        <v>87.4</v>
      </c>
      <c r="H34" s="42">
        <f t="shared" si="0"/>
        <v>87.4</v>
      </c>
    </row>
    <row r="35" spans="1:8" ht="24">
      <c r="A35" s="28" t="s">
        <v>129</v>
      </c>
      <c r="B35" s="4" t="s">
        <v>11</v>
      </c>
      <c r="C35" s="4" t="s">
        <v>31</v>
      </c>
      <c r="D35" s="4"/>
      <c r="E35" s="4"/>
      <c r="F35" s="42" t="str">
        <f t="shared" si="0"/>
        <v>55,0</v>
      </c>
      <c r="G35" s="42">
        <f t="shared" si="0"/>
        <v>87.4</v>
      </c>
      <c r="H35" s="42">
        <f t="shared" si="0"/>
        <v>87.4</v>
      </c>
    </row>
    <row r="36" spans="1:8" ht="89.25" customHeight="1">
      <c r="A36" s="15" t="s">
        <v>98</v>
      </c>
      <c r="B36" s="16" t="s">
        <v>11</v>
      </c>
      <c r="C36" s="16" t="s">
        <v>31</v>
      </c>
      <c r="D36" s="16" t="s">
        <v>66</v>
      </c>
      <c r="E36" s="16" t="s">
        <v>26</v>
      </c>
      <c r="F36" s="41" t="s">
        <v>121</v>
      </c>
      <c r="G36" s="41">
        <v>87.4</v>
      </c>
      <c r="H36" s="41">
        <v>87.4</v>
      </c>
    </row>
    <row r="37" spans="1:8" ht="22.5" customHeight="1">
      <c r="A37" s="29" t="s">
        <v>90</v>
      </c>
      <c r="B37" s="4" t="s">
        <v>8</v>
      </c>
      <c r="C37" s="16"/>
      <c r="D37" s="16"/>
      <c r="E37" s="16"/>
      <c r="F37" s="43">
        <f>F38+F41</f>
        <v>1394.6000000000001</v>
      </c>
      <c r="G37" s="42">
        <f>G41</f>
        <v>212.5</v>
      </c>
      <c r="H37" s="42">
        <f>H41</f>
        <v>191.9</v>
      </c>
    </row>
    <row r="38" spans="1:8" ht="15" customHeight="1">
      <c r="A38" s="30" t="s">
        <v>103</v>
      </c>
      <c r="B38" s="4" t="s">
        <v>8</v>
      </c>
      <c r="C38" s="31">
        <v>9</v>
      </c>
      <c r="D38" s="31"/>
      <c r="E38" s="32">
        <v>0</v>
      </c>
      <c r="F38" s="43">
        <f>F39+F40</f>
        <v>1354.6000000000001</v>
      </c>
      <c r="G38" s="43">
        <f>G39+G40</f>
        <v>0</v>
      </c>
      <c r="H38" s="43">
        <f>H39+H40</f>
        <v>0</v>
      </c>
    </row>
    <row r="39" spans="1:8" ht="89.25" customHeight="1">
      <c r="A39" s="40" t="s">
        <v>117</v>
      </c>
      <c r="B39" s="16" t="s">
        <v>8</v>
      </c>
      <c r="C39" s="16" t="s">
        <v>104</v>
      </c>
      <c r="D39" s="16" t="s">
        <v>111</v>
      </c>
      <c r="E39" s="33">
        <v>240</v>
      </c>
      <c r="F39" s="44">
        <f>1154.2+0.4</f>
        <v>1154.6000000000001</v>
      </c>
      <c r="G39" s="45">
        <v>0</v>
      </c>
      <c r="H39" s="46">
        <v>0</v>
      </c>
    </row>
    <row r="40" spans="1:8" ht="79.5" customHeight="1">
      <c r="A40" s="40" t="s">
        <v>118</v>
      </c>
      <c r="B40" s="16" t="s">
        <v>8</v>
      </c>
      <c r="C40" s="16" t="s">
        <v>104</v>
      </c>
      <c r="D40" s="16" t="s">
        <v>128</v>
      </c>
      <c r="E40" s="33">
        <v>240</v>
      </c>
      <c r="F40" s="44">
        <v>200</v>
      </c>
      <c r="G40" s="45">
        <v>0</v>
      </c>
      <c r="H40" s="46">
        <v>0</v>
      </c>
    </row>
    <row r="41" spans="1:8" ht="21.75" customHeight="1">
      <c r="A41" s="29" t="s">
        <v>105</v>
      </c>
      <c r="B41" s="4" t="s">
        <v>8</v>
      </c>
      <c r="C41" s="4" t="s">
        <v>106</v>
      </c>
      <c r="D41" s="16"/>
      <c r="E41" s="16"/>
      <c r="F41" s="42">
        <f>F42</f>
        <v>40</v>
      </c>
      <c r="G41" s="42">
        <f>G42</f>
        <v>212.5</v>
      </c>
      <c r="H41" s="42">
        <f>H42</f>
        <v>191.9</v>
      </c>
    </row>
    <row r="42" spans="1:8" ht="70.5" customHeight="1">
      <c r="A42" s="15" t="s">
        <v>107</v>
      </c>
      <c r="B42" s="16" t="s">
        <v>8</v>
      </c>
      <c r="C42" s="16" t="s">
        <v>106</v>
      </c>
      <c r="D42" s="16" t="s">
        <v>44</v>
      </c>
      <c r="E42" s="16" t="s">
        <v>26</v>
      </c>
      <c r="F42" s="41">
        <f>5+35</f>
        <v>40</v>
      </c>
      <c r="G42" s="41">
        <v>212.5</v>
      </c>
      <c r="H42" s="41">
        <v>191.9</v>
      </c>
    </row>
    <row r="43" spans="1:8" ht="24" customHeight="1">
      <c r="A43" s="34" t="s">
        <v>108</v>
      </c>
      <c r="B43" s="4" t="s">
        <v>12</v>
      </c>
      <c r="C43" s="16"/>
      <c r="D43" s="4"/>
      <c r="E43" s="4"/>
      <c r="F43" s="42">
        <f>F44+F47</f>
        <v>4081.5</v>
      </c>
      <c r="G43" s="42">
        <f>G44+G47</f>
        <v>1877.3</v>
      </c>
      <c r="H43" s="42">
        <f>H44+H47</f>
        <v>1335.4</v>
      </c>
    </row>
    <row r="44" spans="1:8" ht="18" customHeight="1">
      <c r="A44" s="27" t="s">
        <v>55</v>
      </c>
      <c r="B44" s="4" t="s">
        <v>12</v>
      </c>
      <c r="C44" s="4" t="s">
        <v>7</v>
      </c>
      <c r="D44" s="4"/>
      <c r="E44" s="4"/>
      <c r="F44" s="42">
        <f>F45+F46</f>
        <v>310</v>
      </c>
      <c r="G44" s="42">
        <f>G45+G46</f>
        <v>40</v>
      </c>
      <c r="H44" s="42">
        <f>H45+H46</f>
        <v>40</v>
      </c>
    </row>
    <row r="45" spans="1:9" ht="111" customHeight="1">
      <c r="A45" s="35" t="s">
        <v>101</v>
      </c>
      <c r="B45" s="16" t="s">
        <v>12</v>
      </c>
      <c r="C45" s="16" t="s">
        <v>7</v>
      </c>
      <c r="D45" s="16" t="s">
        <v>89</v>
      </c>
      <c r="E45" s="16" t="s">
        <v>26</v>
      </c>
      <c r="F45" s="41">
        <f>5+100</f>
        <v>105</v>
      </c>
      <c r="G45" s="41">
        <v>20</v>
      </c>
      <c r="H45" s="41">
        <v>20</v>
      </c>
      <c r="I45" s="2"/>
    </row>
    <row r="46" spans="1:8" ht="81" customHeight="1">
      <c r="A46" s="22" t="s">
        <v>78</v>
      </c>
      <c r="B46" s="36" t="s">
        <v>12</v>
      </c>
      <c r="C46" s="36" t="s">
        <v>7</v>
      </c>
      <c r="D46" s="36" t="s">
        <v>52</v>
      </c>
      <c r="E46" s="16" t="s">
        <v>26</v>
      </c>
      <c r="F46" s="41">
        <f>5+200</f>
        <v>205</v>
      </c>
      <c r="G46" s="41">
        <v>20</v>
      </c>
      <c r="H46" s="41">
        <v>20</v>
      </c>
    </row>
    <row r="47" spans="1:8" ht="12.75">
      <c r="A47" s="27" t="s">
        <v>18</v>
      </c>
      <c r="B47" s="4" t="s">
        <v>12</v>
      </c>
      <c r="C47" s="4" t="s">
        <v>11</v>
      </c>
      <c r="D47" s="4"/>
      <c r="E47" s="4"/>
      <c r="F47" s="42">
        <f>F48</f>
        <v>3771.5</v>
      </c>
      <c r="G47" s="42">
        <f>G48</f>
        <v>1837.3</v>
      </c>
      <c r="H47" s="42">
        <f>H48</f>
        <v>1295.4</v>
      </c>
    </row>
    <row r="48" spans="1:8" ht="93.75" customHeight="1">
      <c r="A48" s="22" t="s">
        <v>79</v>
      </c>
      <c r="B48" s="16" t="s">
        <v>12</v>
      </c>
      <c r="C48" s="16" t="s">
        <v>11</v>
      </c>
      <c r="D48" s="16" t="s">
        <v>46</v>
      </c>
      <c r="E48" s="16" t="s">
        <v>26</v>
      </c>
      <c r="F48" s="41">
        <v>3771.5</v>
      </c>
      <c r="G48" s="41">
        <v>1837.3</v>
      </c>
      <c r="H48" s="41">
        <v>1295.4</v>
      </c>
    </row>
    <row r="49" spans="1:8" ht="17.25" customHeight="1">
      <c r="A49" s="34" t="s">
        <v>58</v>
      </c>
      <c r="B49" s="4" t="s">
        <v>33</v>
      </c>
      <c r="C49" s="16"/>
      <c r="D49" s="16"/>
      <c r="E49" s="16"/>
      <c r="F49" s="42">
        <v>15</v>
      </c>
      <c r="G49" s="42">
        <f>G50+G52</f>
        <v>44</v>
      </c>
      <c r="H49" s="42">
        <f>H50+H52</f>
        <v>44</v>
      </c>
    </row>
    <row r="50" spans="1:8" ht="23.25" customHeight="1">
      <c r="A50" s="34" t="s">
        <v>61</v>
      </c>
      <c r="B50" s="4" t="s">
        <v>33</v>
      </c>
      <c r="C50" s="4" t="s">
        <v>12</v>
      </c>
      <c r="D50" s="4"/>
      <c r="E50" s="4"/>
      <c r="F50" s="42">
        <f>F51</f>
        <v>10</v>
      </c>
      <c r="G50" s="42">
        <f>G51</f>
        <v>39</v>
      </c>
      <c r="H50" s="42">
        <f>H51</f>
        <v>39</v>
      </c>
    </row>
    <row r="51" spans="1:8" ht="99.75" customHeight="1">
      <c r="A51" s="26" t="s">
        <v>80</v>
      </c>
      <c r="B51" s="16" t="s">
        <v>33</v>
      </c>
      <c r="C51" s="16" t="s">
        <v>12</v>
      </c>
      <c r="D51" s="16" t="s">
        <v>40</v>
      </c>
      <c r="E51" s="16" t="s">
        <v>26</v>
      </c>
      <c r="F51" s="41">
        <v>10</v>
      </c>
      <c r="G51" s="41">
        <v>39</v>
      </c>
      <c r="H51" s="41">
        <v>39</v>
      </c>
    </row>
    <row r="52" spans="1:8" ht="15" customHeight="1">
      <c r="A52" s="34" t="s">
        <v>60</v>
      </c>
      <c r="B52" s="4" t="s">
        <v>33</v>
      </c>
      <c r="C52" s="4" t="s">
        <v>33</v>
      </c>
      <c r="D52" s="4"/>
      <c r="E52" s="4"/>
      <c r="F52" s="42">
        <f>F53</f>
        <v>5</v>
      </c>
      <c r="G52" s="42">
        <f>G53</f>
        <v>5</v>
      </c>
      <c r="H52" s="42">
        <f>H53</f>
        <v>5</v>
      </c>
    </row>
    <row r="53" spans="1:8" ht="60" customHeight="1">
      <c r="A53" s="17" t="s">
        <v>81</v>
      </c>
      <c r="B53" s="16" t="s">
        <v>33</v>
      </c>
      <c r="C53" s="16" t="s">
        <v>33</v>
      </c>
      <c r="D53" s="16" t="s">
        <v>59</v>
      </c>
      <c r="E53" s="16" t="s">
        <v>26</v>
      </c>
      <c r="F53" s="41">
        <v>5</v>
      </c>
      <c r="G53" s="41">
        <v>5</v>
      </c>
      <c r="H53" s="41">
        <v>5</v>
      </c>
    </row>
    <row r="54" spans="1:8" ht="12.75">
      <c r="A54" s="13" t="s">
        <v>32</v>
      </c>
      <c r="B54" s="4" t="s">
        <v>13</v>
      </c>
      <c r="C54" s="4"/>
      <c r="D54" s="4"/>
      <c r="E54" s="4"/>
      <c r="F54" s="42">
        <f aca="true" t="shared" si="1" ref="F54:H55">F55</f>
        <v>3018</v>
      </c>
      <c r="G54" s="42">
        <f t="shared" si="1"/>
        <v>2056.6</v>
      </c>
      <c r="H54" s="42">
        <f t="shared" si="1"/>
        <v>2327.6</v>
      </c>
    </row>
    <row r="55" spans="1:8" ht="12.75">
      <c r="A55" s="13" t="s">
        <v>14</v>
      </c>
      <c r="B55" s="4" t="s">
        <v>13</v>
      </c>
      <c r="C55" s="4" t="s">
        <v>6</v>
      </c>
      <c r="D55" s="4"/>
      <c r="E55" s="4"/>
      <c r="F55" s="42">
        <f t="shared" si="1"/>
        <v>3018</v>
      </c>
      <c r="G55" s="42">
        <f t="shared" si="1"/>
        <v>2056.6</v>
      </c>
      <c r="H55" s="42">
        <f t="shared" si="1"/>
        <v>2327.6</v>
      </c>
    </row>
    <row r="56" spans="1:8" ht="85.5" customHeight="1">
      <c r="A56" s="35" t="s">
        <v>82</v>
      </c>
      <c r="B56" s="16" t="s">
        <v>13</v>
      </c>
      <c r="C56" s="16" t="s">
        <v>6</v>
      </c>
      <c r="D56" s="16" t="s">
        <v>42</v>
      </c>
      <c r="E56" s="16" t="s">
        <v>45</v>
      </c>
      <c r="F56" s="41">
        <f>3000+18</f>
        <v>3018</v>
      </c>
      <c r="G56" s="47">
        <v>2056.6</v>
      </c>
      <c r="H56" s="47">
        <v>2327.6</v>
      </c>
    </row>
    <row r="57" spans="1:8" ht="15.75" customHeight="1">
      <c r="A57" s="37" t="s">
        <v>99</v>
      </c>
      <c r="B57" s="4" t="s">
        <v>31</v>
      </c>
      <c r="C57" s="16"/>
      <c r="D57" s="16"/>
      <c r="E57" s="16"/>
      <c r="F57" s="42">
        <f aca="true" t="shared" si="2" ref="F57:H58">F58</f>
        <v>160</v>
      </c>
      <c r="G57" s="42">
        <f t="shared" si="2"/>
        <v>456</v>
      </c>
      <c r="H57" s="42">
        <f t="shared" si="2"/>
        <v>457</v>
      </c>
    </row>
    <row r="58" spans="1:8" ht="17.25" customHeight="1">
      <c r="A58" s="12" t="s">
        <v>85</v>
      </c>
      <c r="B58" s="4" t="s">
        <v>31</v>
      </c>
      <c r="C58" s="4" t="s">
        <v>6</v>
      </c>
      <c r="D58" s="4"/>
      <c r="E58" s="4"/>
      <c r="F58" s="42">
        <f t="shared" si="2"/>
        <v>160</v>
      </c>
      <c r="G58" s="42">
        <f t="shared" si="2"/>
        <v>456</v>
      </c>
      <c r="H58" s="42">
        <f t="shared" si="2"/>
        <v>457</v>
      </c>
    </row>
    <row r="59" spans="1:8" ht="97.5" customHeight="1">
      <c r="A59" s="35" t="s">
        <v>86</v>
      </c>
      <c r="B59" s="16" t="s">
        <v>31</v>
      </c>
      <c r="C59" s="16" t="s">
        <v>6</v>
      </c>
      <c r="D59" s="16" t="s">
        <v>87</v>
      </c>
      <c r="E59" s="16" t="s">
        <v>88</v>
      </c>
      <c r="F59" s="41">
        <f>10+150</f>
        <v>160</v>
      </c>
      <c r="G59" s="47">
        <v>456</v>
      </c>
      <c r="H59" s="47">
        <v>457</v>
      </c>
    </row>
    <row r="60" spans="1:8" ht="12.75">
      <c r="A60" s="13" t="s">
        <v>23</v>
      </c>
      <c r="B60" s="4" t="s">
        <v>15</v>
      </c>
      <c r="C60" s="4"/>
      <c r="D60" s="4"/>
      <c r="E60" s="4"/>
      <c r="F60" s="42">
        <f>F61</f>
        <v>96.1</v>
      </c>
      <c r="G60" s="42">
        <f>G61</f>
        <v>140</v>
      </c>
      <c r="H60" s="42">
        <f>H61</f>
        <v>140</v>
      </c>
    </row>
    <row r="61" spans="1:8" ht="12.75">
      <c r="A61" s="13" t="s">
        <v>24</v>
      </c>
      <c r="B61" s="4" t="s">
        <v>15</v>
      </c>
      <c r="C61" s="4" t="s">
        <v>7</v>
      </c>
      <c r="D61" s="4"/>
      <c r="E61" s="4"/>
      <c r="F61" s="42">
        <f>F62+F63+F64</f>
        <v>96.1</v>
      </c>
      <c r="G61" s="42">
        <f>G62+G63+G64</f>
        <v>140</v>
      </c>
      <c r="H61" s="42">
        <f>H62+H63+H64</f>
        <v>140</v>
      </c>
    </row>
    <row r="62" spans="1:8" ht="75" customHeight="1">
      <c r="A62" s="38" t="s">
        <v>83</v>
      </c>
      <c r="B62" s="16" t="s">
        <v>15</v>
      </c>
      <c r="C62" s="16" t="s">
        <v>7</v>
      </c>
      <c r="D62" s="16" t="s">
        <v>43</v>
      </c>
      <c r="E62" s="16" t="s">
        <v>30</v>
      </c>
      <c r="F62" s="41" t="s">
        <v>113</v>
      </c>
      <c r="G62" s="41">
        <v>30</v>
      </c>
      <c r="H62" s="41">
        <v>30</v>
      </c>
    </row>
    <row r="63" spans="1:8" ht="84">
      <c r="A63" s="38" t="s">
        <v>84</v>
      </c>
      <c r="B63" s="16" t="s">
        <v>15</v>
      </c>
      <c r="C63" s="16" t="s">
        <v>7</v>
      </c>
      <c r="D63" s="24" t="s">
        <v>47</v>
      </c>
      <c r="E63" s="16" t="s">
        <v>26</v>
      </c>
      <c r="F63" s="41">
        <v>21.1</v>
      </c>
      <c r="G63" s="41">
        <v>58</v>
      </c>
      <c r="H63" s="41">
        <v>58</v>
      </c>
    </row>
    <row r="64" spans="1:8" ht="84">
      <c r="A64" s="38" t="s">
        <v>102</v>
      </c>
      <c r="B64" s="16" t="s">
        <v>15</v>
      </c>
      <c r="C64" s="16" t="s">
        <v>7</v>
      </c>
      <c r="D64" s="24" t="s">
        <v>47</v>
      </c>
      <c r="E64" s="16" t="s">
        <v>25</v>
      </c>
      <c r="F64" s="41">
        <f>5+50</f>
        <v>55</v>
      </c>
      <c r="G64" s="41">
        <v>52</v>
      </c>
      <c r="H64" s="41">
        <v>52</v>
      </c>
    </row>
    <row r="65" spans="1:8" ht="41.25" customHeight="1">
      <c r="A65" s="39" t="s">
        <v>28</v>
      </c>
      <c r="B65" s="4" t="s">
        <v>27</v>
      </c>
      <c r="C65" s="4"/>
      <c r="D65" s="4"/>
      <c r="E65" s="4"/>
      <c r="F65" s="42">
        <f aca="true" t="shared" si="3" ref="F65:H66">F66</f>
        <v>87.7</v>
      </c>
      <c r="G65" s="42">
        <f t="shared" si="3"/>
        <v>0</v>
      </c>
      <c r="H65" s="42">
        <f t="shared" si="3"/>
        <v>0</v>
      </c>
    </row>
    <row r="66" spans="1:8" ht="12.75">
      <c r="A66" s="39" t="s">
        <v>62</v>
      </c>
      <c r="B66" s="4" t="s">
        <v>27</v>
      </c>
      <c r="C66" s="4" t="s">
        <v>11</v>
      </c>
      <c r="D66" s="4"/>
      <c r="E66" s="4"/>
      <c r="F66" s="42">
        <f t="shared" si="3"/>
        <v>87.7</v>
      </c>
      <c r="G66" s="42">
        <f t="shared" si="3"/>
        <v>0</v>
      </c>
      <c r="H66" s="42">
        <f t="shared" si="3"/>
        <v>0</v>
      </c>
    </row>
    <row r="67" spans="1:8" ht="40.5" customHeight="1">
      <c r="A67" s="38" t="s">
        <v>34</v>
      </c>
      <c r="B67" s="16" t="s">
        <v>27</v>
      </c>
      <c r="C67" s="16" t="s">
        <v>11</v>
      </c>
      <c r="D67" s="16" t="s">
        <v>44</v>
      </c>
      <c r="E67" s="16" t="s">
        <v>29</v>
      </c>
      <c r="F67" s="41">
        <f>13.6+22.9+51.2</f>
        <v>87.7</v>
      </c>
      <c r="G67" s="41">
        <v>0</v>
      </c>
      <c r="H67" s="41">
        <v>0</v>
      </c>
    </row>
    <row r="68" spans="1:8" ht="12.75">
      <c r="A68" s="54" t="s">
        <v>0</v>
      </c>
      <c r="B68" s="54"/>
      <c r="C68" s="54"/>
      <c r="D68" s="54"/>
      <c r="E68" s="54"/>
      <c r="F68" s="48">
        <f>F10+F30+F34+F37+F43+F49+F54+F57+F60+F66</f>
        <v>18285.100000000002</v>
      </c>
      <c r="G68" s="48">
        <f>G10+G30+G34+G37+G43+G49+G54+G57+G60+G66</f>
        <v>13971.6</v>
      </c>
      <c r="H68" s="48">
        <f>H10+H30+H34+H37+H43+H49+H54+H57+H60+H66</f>
        <v>14398.1</v>
      </c>
    </row>
  </sheetData>
  <sheetProtection/>
  <mergeCells count="6">
    <mergeCell ref="A2:H2"/>
    <mergeCell ref="A68:E68"/>
    <mergeCell ref="A3:H3"/>
    <mergeCell ref="A5:H5"/>
    <mergeCell ref="A6:H6"/>
    <mergeCell ref="A1:H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9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Lihanov</dc:creator>
  <cp:keywords/>
  <dc:description/>
  <cp:lastModifiedBy>1</cp:lastModifiedBy>
  <cp:lastPrinted>2020-12-29T07:11:24Z</cp:lastPrinted>
  <dcterms:created xsi:type="dcterms:W3CDTF">2005-12-13T10:54:56Z</dcterms:created>
  <dcterms:modified xsi:type="dcterms:W3CDTF">2021-05-24T13:06:12Z</dcterms:modified>
  <cp:category/>
  <cp:version/>
  <cp:contentType/>
  <cp:contentStatus/>
  <cp:revision>1</cp:revision>
</cp:coreProperties>
</file>