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65" windowHeight="9210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проект'!$8:$8</definedName>
    <definedName name="_xlnm.Print_Area" localSheetId="0">'Функциональная структура проект'!$A$1:$H$74</definedName>
  </definedNames>
  <calcPr fullCalcOnLoad="1"/>
</workbook>
</file>

<file path=xl/sharedStrings.xml><?xml version="1.0" encoding="utf-8"?>
<sst xmlns="http://schemas.openxmlformats.org/spreadsheetml/2006/main" count="257" uniqueCount="165">
  <si>
    <t>02 0 00 00000</t>
  </si>
  <si>
    <t>02 1 00 00000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</si>
  <si>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</si>
  <si>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</si>
  <si>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</si>
  <si>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</si>
  <si>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</si>
  <si>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</si>
  <si>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</si>
  <si>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</si>
  <si>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</si>
  <si>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</si>
  <si>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</si>
  <si>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</si>
  <si>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</si>
  <si>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</si>
  <si>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</si>
  <si>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</si>
  <si>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</si>
  <si>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</si>
  <si>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850</t>
  </si>
  <si>
    <t>10</t>
  </si>
  <si>
    <t>21 0 00 00000</t>
  </si>
  <si>
    <t>21 2 00 00000</t>
  </si>
  <si>
    <t>21 2 00 00110</t>
  </si>
  <si>
    <t>21 2 00 00190</t>
  </si>
  <si>
    <t>21 2 00 72390</t>
  </si>
  <si>
    <t>19 0 00 00000</t>
  </si>
  <si>
    <t>19 1 00 00000</t>
  </si>
  <si>
    <t>19 1 00 22630</t>
  </si>
  <si>
    <t>19 2 00 00000</t>
  </si>
  <si>
    <t>19 2 00 21010</t>
  </si>
  <si>
    <t>15 1 00 00000</t>
  </si>
  <si>
    <t>15 0 00 00000</t>
  </si>
  <si>
    <t>10 0 00 00000</t>
  </si>
  <si>
    <t>10 1 00 00000</t>
  </si>
  <si>
    <t>11 0 00 00000</t>
  </si>
  <si>
    <t xml:space="preserve"> </t>
  </si>
  <si>
    <t>11 1 0 00000</t>
  </si>
  <si>
    <t>11 1 00 00590</t>
  </si>
  <si>
    <t>13 0 00 00000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</si>
  <si>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</si>
  <si>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</si>
  <si>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</si>
  <si>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</si>
  <si>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</si>
  <si>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</si>
  <si>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</si>
  <si>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ИТОГО</t>
  </si>
  <si>
    <t>02 1 00 99990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</si>
  <si>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</si>
  <si>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</si>
  <si>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</si>
  <si>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</si>
  <si>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</si>
  <si>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13 1 00 99990</t>
  </si>
  <si>
    <t>18 0 00 00000</t>
  </si>
  <si>
    <t>18 1 00 00000</t>
  </si>
  <si>
    <t>18 1 00 99990</t>
  </si>
  <si>
    <t>19 2 00 99990</t>
  </si>
  <si>
    <t>60,0</t>
  </si>
  <si>
    <t>22 0 00 00000</t>
  </si>
  <si>
    <t>22 1 00 00000</t>
  </si>
  <si>
    <t>23 0 00 00000</t>
  </si>
  <si>
    <t>23 1 00 00000</t>
  </si>
  <si>
    <t>23 1 00 99990</t>
  </si>
  <si>
    <t>22 1 00 99990</t>
  </si>
  <si>
    <t>07</t>
  </si>
  <si>
    <t>5,0</t>
  </si>
  <si>
    <t>39,0</t>
  </si>
  <si>
    <t>10,0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</si>
  <si>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</si>
  <si>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15 1 00 99990</t>
  </si>
  <si>
    <t>10 1 00 99990</t>
  </si>
  <si>
    <t>21 2 00 99990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</si>
  <si>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</si>
  <si>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 органов местного самоуправления Андреево-Мелентьевского сельского поселения (Иные закупки товаров, работ, услуг для государственных (муниципальных) нужд)</t>
  </si>
  <si>
    <t>Муниципальная программа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</t>
  </si>
  <si>
    <t>Подпрограмма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</si>
  <si>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</si>
  <si>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</si>
  <si>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</si>
  <si>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</si>
  <si>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>Муниципальная программа Андреево - Мелентьевского сельского поселения «Муниципальная политика на 2019-2030 годы»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</si>
  <si>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 на 2019-2030 годы"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</si>
  <si>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 на 2019-2030 годы" (Иные закупки товаров, работ и услуг для обеспечения государственных (муниципальных) нужд)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</si>
  <si>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</si>
  <si>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</si>
  <si>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2019-2030 годы"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</si>
  <si>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2019-2030 годы"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</si>
  <si>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</si>
  <si>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Муниципальная программа Андреево-Мелентьевского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годы»</t>
  </si>
  <si>
    <t>Подпрограмма "Пожарная безопасность" муниципальной программы Андреево-Мелентьевского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годы»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</si>
  <si>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2019-2030 годы»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</si>
  <si>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2019-2030 годы"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</si>
  <si>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</si>
  <si>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2019-2030 годы"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</si>
  <si>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</si>
  <si>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</si>
  <si>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</si>
  <si>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2019-2030 годы" 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</si>
  <si>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</si>
  <si>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2019-2030 годы" (Иные закупки товаров, работ и услуг для обеспечения государственных (муниципальных нужд)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</si>
  <si>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2019-2030 годы»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</si>
  <si>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2019-2030 годы"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</si>
  <si>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</si>
  <si>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Муниципальная программа «Развитие физической культуры и спорта  в Андреево-Мелентьевском сельском поселении на 2019-2030 годы»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</si>
  <si>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2019-2030 годы"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</si>
  <si>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</si>
  <si>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</si>
  <si>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87,4</t>
  </si>
  <si>
    <t>20,0</t>
  </si>
  <si>
    <t>30,0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</si>
  <si>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</si>
  <si>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880</t>
  </si>
  <si>
    <t xml:space="preserve">Муниципальная программа "Социальная поддержка муниципальных служащих, вышедших на пенсию на 2019-2030 годы" </t>
  </si>
  <si>
    <t>14 0 00 00000</t>
  </si>
  <si>
    <t xml:space="preserve"> Подпрограмма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 на 2019-2030 годы" </t>
  </si>
  <si>
    <t>14 1 00 00000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</si>
  <si>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</si>
  <si>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</si>
  <si>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</si>
  <si>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220,0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</si>
  <si>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</si>
  <si>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</si>
  <si>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</si>
  <si>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99 9 00 91110</t>
  </si>
  <si>
    <t>2021 г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</si>
  <si>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</si>
  <si>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02 2 00 99990</t>
  </si>
  <si>
    <t xml:space="preserve">Подпрограмма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</si>
  <si>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</si>
  <si>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</si>
  <si>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99 9 00 99990</t>
  </si>
  <si>
    <t>540</t>
  </si>
  <si>
    <t>14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</si>
  <si>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</si>
  <si>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</si>
  <si>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(Уплата налогов, сборов и иных платежей)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</si>
  <si>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</si>
  <si>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</si>
  <si>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Андреево-Мелентьевского сельского поселения "Муниципальная политика на 2019-2030 годы"  муниципальной программы Андреево-Мелентьевского сельского поселения "Муниципальная политика на 2019-2030 годы"</t>
  </si>
  <si>
    <t>09</t>
  </si>
  <si>
    <t>200,0</t>
  </si>
  <si>
    <t>Муниципальная программа " Развитие транспортной системы Андреевво-Мелентьевского сельского поселения на 2019-2030 годы" "</t>
  </si>
  <si>
    <t xml:space="preserve"> "О бюджете Андреево-Мелентьевского сельского поселения Неклиновского района на 2020 год и плановый период 2021 и 2022 годов"</t>
  </si>
  <si>
    <t>06 1 00 22450</t>
  </si>
  <si>
    <t>0,0</t>
  </si>
  <si>
    <t>52,0</t>
  </si>
  <si>
    <t>2020г</t>
  </si>
  <si>
    <t>2022 г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</si>
  <si>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</si>
  <si>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55,0</t>
  </si>
  <si>
    <t>Расходы на ремонт и содержание автомобльных дорог общего пользования местного значения и икусственных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</si>
  <si>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Подпрограмма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 на 2020-2030 годы»</t>
  </si>
  <si>
    <t>Подпрограмма 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 на 2020-2030 годы»</t>
  </si>
  <si>
    <t>06 2 00 22450</t>
  </si>
  <si>
    <t>90,0</t>
  </si>
  <si>
    <t>58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</si>
  <si>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 (муниципальных) органов)</t>
  </si>
  <si>
    <t>1837,3</t>
  </si>
  <si>
    <t xml:space="preserve">Приложение 9
к  решению Собрания депутатов  Андреево-Мелентьевского сельского поселения "О бюджете  </t>
  </si>
  <si>
    <t xml:space="preserve">по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</si>
  <si>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Андреево-Мелентьевского сельского поселения Неклиновского района 
на 2021 год и на плановый период 2022 и 2023 годов
</t>
  </si>
  <si>
    <t>06 2 00 22460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</si>
</sst>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00000"/>
    <numFmt numFmtId="190" formatCode="#,##0.0&quot;р.&quot;"/>
    <numFmt numFmtId="191" formatCode="#,##0.0_р_."/>
    <numFmt numFmtId="192" formatCode="0.000"/>
    <numFmt numFmtId="193" formatCode="#,##0.0"/>
    <numFmt numFmtId="194" formatCode="0.0000"/>
  </numFmts>
  <fonts count="51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3" fontId="6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83" fontId="8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83" fontId="9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183" fontId="8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183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191" fontId="9" fillId="33" borderId="10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115" zoomScaleNormal="115" zoomScalePageLayoutView="0" workbookViewId="0" topLeftCell="A17">
      <selection activeCell="A32" sqref="A32"/>
    </sheetView>
  </sheetViews>
  <sheetFormatPr defaultColWidth="9.140625" defaultRowHeight="12.75"/>
  <cols>
    <col min="1" max="1" width="71.7109375" style="17" customWidth="1"/>
    <col min="2" max="2" width="11.00390625" style="16" customWidth="1"/>
    <col min="3" max="3" width="5.57421875" style="16" customWidth="1"/>
    <col min="4" max="4" width="4.00390625" style="16" customWidth="1"/>
    <col min="5" max="5" width="3.7109375" style="16" customWidth="1"/>
    <col min="6" max="6" width="8.421875" style="62" customWidth="1"/>
    <col min="7" max="7" width="7.7109375" style="62" customWidth="1"/>
    <col min="8" max="8" width="7.140625" style="62" customWidth="1"/>
    <col min="9" max="9" width="9.140625" style="2" hidden="1" customWidth="1"/>
    <col min="10" max="16384" width="9.140625" style="2" customWidth="1"/>
  </cols>
  <sheetData>
    <row r="1" spans="1:9" ht="19.5" customHeight="1">
      <c r="A1" s="68"/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70" t="s">
        <v>161</v>
      </c>
      <c r="B2" s="71"/>
      <c r="C2" s="71"/>
      <c r="D2" s="71"/>
      <c r="E2" s="71"/>
      <c r="F2" s="71"/>
      <c r="G2" s="71"/>
      <c r="H2" s="71"/>
      <c r="I2" s="5"/>
    </row>
    <row r="3" spans="1:9" ht="12.75">
      <c r="A3" s="69" t="s">
        <v>145</v>
      </c>
      <c r="B3" s="69"/>
      <c r="C3" s="69"/>
      <c r="D3" s="69"/>
      <c r="E3" s="69"/>
      <c r="F3" s="69"/>
      <c r="G3" s="69"/>
      <c r="H3" s="69"/>
      <c r="I3" s="69"/>
    </row>
    <row r="4" spans="1:8" ht="34.5" customHeight="1">
      <c r="A4" s="73" t="s">
        <v>16</v>
      </c>
      <c r="B4" s="73"/>
      <c r="C4" s="73"/>
      <c r="D4" s="73"/>
      <c r="E4" s="73"/>
      <c r="F4" s="73"/>
      <c r="G4" s="73"/>
      <c r="H4" s="73"/>
    </row>
    <row r="5" spans="1:8" ht="36.75" customHeight="1">
      <c r="A5" s="72" t="s">
        <v>162</v>
      </c>
      <c r="B5" s="72"/>
      <c r="C5" s="72"/>
      <c r="D5" s="72"/>
      <c r="E5" s="72"/>
      <c r="F5" s="72"/>
      <c r="G5" s="72"/>
      <c r="H5" s="72"/>
    </row>
    <row r="6" spans="1:8" s="6" customFormat="1" ht="33.75" customHeight="1">
      <c r="A6" s="72" t="s">
        <v>163</v>
      </c>
      <c r="B6" s="72"/>
      <c r="C6" s="72"/>
      <c r="D6" s="72"/>
      <c r="E6" s="72"/>
      <c r="F6" s="72"/>
      <c r="G6" s="72"/>
      <c r="H6" s="72"/>
    </row>
    <row r="7" spans="5:8" ht="5.25" customHeight="1" hidden="1">
      <c r="E7" s="13"/>
      <c r="F7" s="49"/>
      <c r="G7" s="49"/>
      <c r="H7" s="49"/>
    </row>
    <row r="8" spans="1:9" ht="12.75">
      <c r="A8" s="14" t="s">
        <v>3</v>
      </c>
      <c r="B8" s="14" t="s">
        <v>14</v>
      </c>
      <c r="C8" s="14" t="s">
        <v>15</v>
      </c>
      <c r="D8" s="14" t="s">
        <v>12</v>
      </c>
      <c r="E8" s="14" t="s">
        <v>13</v>
      </c>
      <c r="F8" s="50"/>
      <c r="G8" s="50"/>
      <c r="H8" s="78" t="s">
        <v>150</v>
      </c>
      <c r="I8" s="7"/>
    </row>
    <row r="9" spans="1:9" ht="12.75">
      <c r="A9" s="14"/>
      <c r="B9" s="14"/>
      <c r="C9" s="14"/>
      <c r="D9" s="14"/>
      <c r="E9" s="14"/>
      <c r="F9" s="50" t="s">
        <v>149</v>
      </c>
      <c r="G9" s="50" t="s">
        <v>127</v>
      </c>
      <c r="H9" s="78"/>
      <c r="I9" s="7"/>
    </row>
    <row r="10" spans="1:9" s="9" customFormat="1" ht="36">
      <c r="A10" s="18" t="s">
        <v>77</v>
      </c>
      <c r="B10" s="19" t="s">
        <v>22</v>
      </c>
      <c r="C10" s="19" t="s">
        <v>4</v>
      </c>
      <c r="D10" s="19"/>
      <c r="E10" s="19" t="s">
        <v>4</v>
      </c>
      <c r="F10" s="51">
        <f>F11</f>
        <v>8069.4</v>
      </c>
      <c r="G10" s="51">
        <f>G11</f>
        <v>8256</v>
      </c>
      <c r="H10" s="51">
        <f>H11</f>
        <v>8689.900000000001</v>
      </c>
      <c r="I10" s="8"/>
    </row>
    <row r="11" spans="1:9" ht="48">
      <c r="A11" s="20" t="s">
        <v>78</v>
      </c>
      <c r="B11" s="21" t="s">
        <v>23</v>
      </c>
      <c r="C11" s="21" t="s">
        <v>4</v>
      </c>
      <c r="D11" s="21"/>
      <c r="E11" s="21"/>
      <c r="F11" s="1">
        <f>F12+F13+F14+F15</f>
        <v>8069.4</v>
      </c>
      <c r="G11" s="1">
        <f>G12+G13+G14+G15</f>
        <v>8256</v>
      </c>
      <c r="H11" s="1">
        <f>H12+H13+H14+H15</f>
        <v>8689.900000000001</v>
      </c>
      <c r="I11" s="10"/>
    </row>
    <row r="12" spans="1:9" ht="72">
      <c r="A12" s="25" t="s">
        <v>79</v>
      </c>
      <c r="B12" s="21" t="s">
        <v>24</v>
      </c>
      <c r="C12" s="26" t="s">
        <v>18</v>
      </c>
      <c r="D12" s="21" t="s">
        <v>5</v>
      </c>
      <c r="E12" s="21" t="s">
        <v>8</v>
      </c>
      <c r="F12" s="63">
        <f>7605-324.6</f>
        <v>7280.4</v>
      </c>
      <c r="G12" s="1">
        <v>7833.2</v>
      </c>
      <c r="H12" s="1">
        <v>8068.1</v>
      </c>
      <c r="I12" s="10"/>
    </row>
    <row r="13" spans="1:9" ht="84">
      <c r="A13" s="20" t="s">
        <v>80</v>
      </c>
      <c r="B13" s="21" t="s">
        <v>25</v>
      </c>
      <c r="C13" s="26" t="s">
        <v>19</v>
      </c>
      <c r="D13" s="21" t="s">
        <v>5</v>
      </c>
      <c r="E13" s="21" t="s">
        <v>8</v>
      </c>
      <c r="F13" s="4">
        <f>852.2-202.2+85</f>
        <v>735</v>
      </c>
      <c r="G13" s="1">
        <v>372.6</v>
      </c>
      <c r="H13" s="1">
        <v>570.6</v>
      </c>
      <c r="I13" s="10"/>
    </row>
    <row r="14" spans="1:9" ht="46.5" customHeight="1">
      <c r="A14" s="20" t="s">
        <v>81</v>
      </c>
      <c r="B14" s="21" t="s">
        <v>74</v>
      </c>
      <c r="C14" s="26" t="s">
        <v>20</v>
      </c>
      <c r="D14" s="21" t="s">
        <v>5</v>
      </c>
      <c r="E14" s="21" t="s">
        <v>8</v>
      </c>
      <c r="F14" s="1">
        <v>53.8</v>
      </c>
      <c r="G14" s="1">
        <v>50</v>
      </c>
      <c r="H14" s="1">
        <v>51</v>
      </c>
      <c r="I14" s="10"/>
    </row>
    <row r="15" spans="1:9" ht="108">
      <c r="A15" s="25" t="s">
        <v>82</v>
      </c>
      <c r="B15" s="21" t="s">
        <v>26</v>
      </c>
      <c r="C15" s="26" t="s">
        <v>19</v>
      </c>
      <c r="D15" s="21" t="s">
        <v>5</v>
      </c>
      <c r="E15" s="21" t="s">
        <v>8</v>
      </c>
      <c r="F15" s="52">
        <v>0.2</v>
      </c>
      <c r="G15" s="52">
        <v>0.2</v>
      </c>
      <c r="H15" s="1">
        <v>0.2</v>
      </c>
      <c r="I15" s="10"/>
    </row>
    <row r="16" spans="1:9" ht="24">
      <c r="A16" s="27" t="s">
        <v>83</v>
      </c>
      <c r="B16" s="28" t="s">
        <v>27</v>
      </c>
      <c r="C16" s="19"/>
      <c r="D16" s="28"/>
      <c r="E16" s="28"/>
      <c r="F16" s="51">
        <f>F17+F19</f>
        <v>288</v>
      </c>
      <c r="G16" s="51">
        <f>G17+G19</f>
        <v>129</v>
      </c>
      <c r="H16" s="51">
        <f>H17+H19</f>
        <v>99</v>
      </c>
      <c r="I16" s="10"/>
    </row>
    <row r="17" spans="1:9" ht="48">
      <c r="A17" s="20" t="s">
        <v>84</v>
      </c>
      <c r="B17" s="26" t="s">
        <v>28</v>
      </c>
      <c r="C17" s="21"/>
      <c r="D17" s="26"/>
      <c r="E17" s="26"/>
      <c r="F17" s="1">
        <v>10</v>
      </c>
      <c r="G17" s="1" t="str">
        <f>G18</f>
        <v>39,0</v>
      </c>
      <c r="H17" s="1">
        <f>H18</f>
        <v>39</v>
      </c>
      <c r="I17" s="10"/>
    </row>
    <row r="18" spans="1:9" ht="84">
      <c r="A18" s="20" t="s">
        <v>85</v>
      </c>
      <c r="B18" s="26" t="s">
        <v>29</v>
      </c>
      <c r="C18" s="21">
        <v>240</v>
      </c>
      <c r="D18" s="26" t="s">
        <v>67</v>
      </c>
      <c r="E18" s="26" t="s">
        <v>9</v>
      </c>
      <c r="F18" s="53" t="s">
        <v>70</v>
      </c>
      <c r="G18" s="53" t="s">
        <v>69</v>
      </c>
      <c r="H18" s="1">
        <v>39</v>
      </c>
      <c r="I18" s="10"/>
    </row>
    <row r="19" spans="1:10" ht="48">
      <c r="A19" s="20" t="s">
        <v>141</v>
      </c>
      <c r="B19" s="26" t="s">
        <v>30</v>
      </c>
      <c r="C19" s="21"/>
      <c r="D19" s="26"/>
      <c r="E19" s="26"/>
      <c r="F19" s="1">
        <f>F20+F21+F22</f>
        <v>278</v>
      </c>
      <c r="G19" s="53" t="s">
        <v>157</v>
      </c>
      <c r="H19" s="1">
        <f>H20+H21+H22</f>
        <v>60</v>
      </c>
      <c r="I19" s="10"/>
      <c r="J19" s="11"/>
    </row>
    <row r="20" spans="1:9" ht="76.5" customHeight="1">
      <c r="A20" s="29" t="s">
        <v>136</v>
      </c>
      <c r="B20" s="26" t="s">
        <v>31</v>
      </c>
      <c r="C20" s="21">
        <v>240</v>
      </c>
      <c r="D20" s="26" t="s">
        <v>5</v>
      </c>
      <c r="E20" s="26" t="s">
        <v>17</v>
      </c>
      <c r="F20" s="63">
        <f>50+150</f>
        <v>200</v>
      </c>
      <c r="G20" s="53" t="s">
        <v>60</v>
      </c>
      <c r="H20" s="1">
        <v>30</v>
      </c>
      <c r="I20" s="10"/>
    </row>
    <row r="21" spans="1:9" ht="49.5" customHeight="1">
      <c r="A21" s="20" t="s">
        <v>137</v>
      </c>
      <c r="B21" s="26" t="s">
        <v>59</v>
      </c>
      <c r="C21" s="30">
        <v>240</v>
      </c>
      <c r="D21" s="26" t="s">
        <v>5</v>
      </c>
      <c r="E21" s="26" t="s">
        <v>17</v>
      </c>
      <c r="F21" s="54">
        <v>48</v>
      </c>
      <c r="G21" s="53" t="s">
        <v>111</v>
      </c>
      <c r="H21" s="1">
        <v>20</v>
      </c>
      <c r="I21" s="10"/>
    </row>
    <row r="22" spans="1:9" ht="39.75" customHeight="1">
      <c r="A22" s="20" t="s">
        <v>138</v>
      </c>
      <c r="B22" s="26" t="s">
        <v>59</v>
      </c>
      <c r="C22" s="30">
        <v>850</v>
      </c>
      <c r="D22" s="26" t="s">
        <v>5</v>
      </c>
      <c r="E22" s="26" t="s">
        <v>17</v>
      </c>
      <c r="F22" s="53" t="s">
        <v>112</v>
      </c>
      <c r="G22" s="53" t="s">
        <v>70</v>
      </c>
      <c r="H22" s="1">
        <v>10</v>
      </c>
      <c r="I22" s="10"/>
    </row>
    <row r="23" spans="1:9" ht="36">
      <c r="A23" s="27" t="s">
        <v>123</v>
      </c>
      <c r="B23" s="28" t="s">
        <v>61</v>
      </c>
      <c r="C23" s="21"/>
      <c r="D23" s="26"/>
      <c r="E23" s="26"/>
      <c r="F23" s="51" t="str">
        <f>F24</f>
        <v>30,0</v>
      </c>
      <c r="G23" s="59" t="s">
        <v>112</v>
      </c>
      <c r="H23" s="51">
        <f>H24</f>
        <v>30</v>
      </c>
      <c r="I23" s="10"/>
    </row>
    <row r="24" spans="1:9" ht="48">
      <c r="A24" s="31" t="s">
        <v>86</v>
      </c>
      <c r="B24" s="26" t="s">
        <v>62</v>
      </c>
      <c r="C24" s="21"/>
      <c r="D24" s="26"/>
      <c r="E24" s="26"/>
      <c r="F24" s="1" t="str">
        <f>F25</f>
        <v>30,0</v>
      </c>
      <c r="G24" s="1">
        <v>30</v>
      </c>
      <c r="H24" s="1">
        <f>H25</f>
        <v>30</v>
      </c>
      <c r="I24" s="10"/>
    </row>
    <row r="25" spans="1:9" ht="72">
      <c r="A25" s="20" t="s">
        <v>87</v>
      </c>
      <c r="B25" s="26" t="s">
        <v>66</v>
      </c>
      <c r="C25" s="21">
        <v>240</v>
      </c>
      <c r="D25" s="26" t="s">
        <v>5</v>
      </c>
      <c r="E25" s="26" t="s">
        <v>17</v>
      </c>
      <c r="F25" s="53" t="s">
        <v>112</v>
      </c>
      <c r="G25" s="53" t="s">
        <v>112</v>
      </c>
      <c r="H25" s="1">
        <v>30</v>
      </c>
      <c r="I25" s="10"/>
    </row>
    <row r="26" spans="1:9" ht="36">
      <c r="A26" s="27" t="s">
        <v>88</v>
      </c>
      <c r="B26" s="28" t="s">
        <v>33</v>
      </c>
      <c r="C26" s="19" t="s">
        <v>4</v>
      </c>
      <c r="D26" s="19"/>
      <c r="E26" s="19"/>
      <c r="F26" s="51">
        <f>F27</f>
        <v>291</v>
      </c>
      <c r="G26" s="51">
        <f>G27</f>
        <v>80</v>
      </c>
      <c r="H26" s="51">
        <f>H27</f>
        <v>50</v>
      </c>
      <c r="I26" s="10"/>
    </row>
    <row r="27" spans="1:9" ht="48">
      <c r="A27" s="20" t="s">
        <v>89</v>
      </c>
      <c r="B27" s="26" t="s">
        <v>32</v>
      </c>
      <c r="C27" s="21"/>
      <c r="D27" s="21"/>
      <c r="E27" s="21"/>
      <c r="F27" s="4">
        <f>F29+F28</f>
        <v>291</v>
      </c>
      <c r="G27" s="1">
        <f>G29</f>
        <v>80</v>
      </c>
      <c r="H27" s="1">
        <f>H29</f>
        <v>50</v>
      </c>
      <c r="I27" s="10"/>
    </row>
    <row r="28" spans="1:9" ht="62.25" customHeight="1">
      <c r="A28" s="20" t="s">
        <v>90</v>
      </c>
      <c r="B28" s="26" t="s">
        <v>72</v>
      </c>
      <c r="C28" s="21">
        <v>240</v>
      </c>
      <c r="D28" s="26" t="s">
        <v>5</v>
      </c>
      <c r="E28" s="26" t="s">
        <v>8</v>
      </c>
      <c r="F28" s="4">
        <v>251</v>
      </c>
      <c r="G28" s="1">
        <v>0</v>
      </c>
      <c r="H28" s="1">
        <v>0</v>
      </c>
      <c r="I28" s="10"/>
    </row>
    <row r="29" spans="1:9" ht="60">
      <c r="A29" s="20" t="s">
        <v>90</v>
      </c>
      <c r="B29" s="26" t="s">
        <v>72</v>
      </c>
      <c r="C29" s="21">
        <v>240</v>
      </c>
      <c r="D29" s="26" t="s">
        <v>5</v>
      </c>
      <c r="E29" s="26" t="s">
        <v>17</v>
      </c>
      <c r="F29" s="4">
        <v>40</v>
      </c>
      <c r="G29" s="1">
        <v>80</v>
      </c>
      <c r="H29" s="1">
        <v>50</v>
      </c>
      <c r="I29" s="10"/>
    </row>
    <row r="30" spans="1:9" ht="48">
      <c r="A30" s="32" t="s">
        <v>91</v>
      </c>
      <c r="B30" s="19" t="s">
        <v>34</v>
      </c>
      <c r="C30" s="19" t="s">
        <v>4</v>
      </c>
      <c r="D30" s="19"/>
      <c r="E30" s="28"/>
      <c r="F30" s="51" t="str">
        <f>F32</f>
        <v>55,0</v>
      </c>
      <c r="G30" s="51" t="str">
        <f>G32</f>
        <v>87,4</v>
      </c>
      <c r="H30" s="51">
        <f>H31</f>
        <v>87.4</v>
      </c>
      <c r="I30" s="10"/>
    </row>
    <row r="31" spans="1:9" ht="48">
      <c r="A31" s="25" t="s">
        <v>92</v>
      </c>
      <c r="B31" s="21" t="s">
        <v>35</v>
      </c>
      <c r="C31" s="21"/>
      <c r="D31" s="21"/>
      <c r="E31" s="26"/>
      <c r="F31" s="1" t="str">
        <f>F32</f>
        <v>55,0</v>
      </c>
      <c r="G31" s="1" t="str">
        <f>G32</f>
        <v>87,4</v>
      </c>
      <c r="H31" s="1">
        <f>H32</f>
        <v>87.4</v>
      </c>
      <c r="I31" s="10"/>
    </row>
    <row r="32" spans="1:9" ht="72">
      <c r="A32" s="25" t="s">
        <v>139</v>
      </c>
      <c r="B32" s="21" t="s">
        <v>73</v>
      </c>
      <c r="C32" s="21">
        <v>240</v>
      </c>
      <c r="D32" s="21" t="s">
        <v>7</v>
      </c>
      <c r="E32" s="26" t="s">
        <v>21</v>
      </c>
      <c r="F32" s="53" t="s">
        <v>152</v>
      </c>
      <c r="G32" s="53" t="s">
        <v>110</v>
      </c>
      <c r="H32" s="1">
        <v>87.4</v>
      </c>
      <c r="I32" s="10"/>
    </row>
    <row r="33" spans="1:9" ht="36">
      <c r="A33" s="27" t="s">
        <v>93</v>
      </c>
      <c r="B33" s="28" t="s">
        <v>0</v>
      </c>
      <c r="C33" s="28"/>
      <c r="D33" s="28"/>
      <c r="E33" s="28"/>
      <c r="F33" s="51">
        <f>F36+F34</f>
        <v>3876.5</v>
      </c>
      <c r="G33" s="51">
        <f>G36+G34</f>
        <v>1857.3</v>
      </c>
      <c r="H33" s="51">
        <f>H36+H34</f>
        <v>1315.4</v>
      </c>
      <c r="I33" s="10"/>
    </row>
    <row r="34" spans="1:9" ht="60">
      <c r="A34" s="20" t="s">
        <v>130</v>
      </c>
      <c r="B34" s="26" t="s">
        <v>129</v>
      </c>
      <c r="C34" s="28"/>
      <c r="D34" s="28"/>
      <c r="E34" s="28"/>
      <c r="F34" s="1">
        <f>F35</f>
        <v>105</v>
      </c>
      <c r="G34" s="1">
        <v>20</v>
      </c>
      <c r="H34" s="1">
        <v>20</v>
      </c>
      <c r="I34" s="10"/>
    </row>
    <row r="35" spans="1:9" s="47" customFormat="1" ht="84">
      <c r="A35" s="33" t="s">
        <v>128</v>
      </c>
      <c r="B35" s="26" t="s">
        <v>129</v>
      </c>
      <c r="C35" s="26" t="s">
        <v>19</v>
      </c>
      <c r="D35" s="26" t="s">
        <v>9</v>
      </c>
      <c r="E35" s="26" t="s">
        <v>6</v>
      </c>
      <c r="F35" s="54">
        <f>5+100</f>
        <v>105</v>
      </c>
      <c r="G35" s="1">
        <v>20</v>
      </c>
      <c r="H35" s="1">
        <v>20</v>
      </c>
      <c r="I35" s="46"/>
    </row>
    <row r="36" spans="1:9" ht="48">
      <c r="A36" s="34" t="s">
        <v>94</v>
      </c>
      <c r="B36" s="26" t="s">
        <v>1</v>
      </c>
      <c r="C36" s="26"/>
      <c r="D36" s="26"/>
      <c r="E36" s="26"/>
      <c r="F36" s="4">
        <f>F37</f>
        <v>3771.5</v>
      </c>
      <c r="G36" s="4" t="str">
        <f>G37</f>
        <v>1837,3</v>
      </c>
      <c r="H36" s="4">
        <f>H37</f>
        <v>1295.4</v>
      </c>
      <c r="I36" s="10"/>
    </row>
    <row r="37" spans="1:9" ht="72">
      <c r="A37" s="34" t="s">
        <v>95</v>
      </c>
      <c r="B37" s="26" t="s">
        <v>49</v>
      </c>
      <c r="C37" s="26" t="s">
        <v>19</v>
      </c>
      <c r="D37" s="26" t="s">
        <v>9</v>
      </c>
      <c r="E37" s="26" t="s">
        <v>7</v>
      </c>
      <c r="F37" s="66">
        <v>3771.5</v>
      </c>
      <c r="G37" s="26" t="s">
        <v>160</v>
      </c>
      <c r="H37" s="67">
        <v>1295.4</v>
      </c>
      <c r="I37" s="10"/>
    </row>
    <row r="38" spans="1:9" ht="36">
      <c r="A38" s="18" t="s">
        <v>96</v>
      </c>
      <c r="B38" s="19" t="s">
        <v>56</v>
      </c>
      <c r="C38" s="26"/>
      <c r="D38" s="26"/>
      <c r="E38" s="26"/>
      <c r="F38" s="51">
        <f>F39</f>
        <v>210</v>
      </c>
      <c r="G38" s="51">
        <f>G39</f>
        <v>25</v>
      </c>
      <c r="H38" s="51">
        <f>H39</f>
        <v>25</v>
      </c>
      <c r="I38" s="10"/>
    </row>
    <row r="39" spans="1:9" ht="36">
      <c r="A39" s="34" t="s">
        <v>97</v>
      </c>
      <c r="B39" s="21" t="s">
        <v>57</v>
      </c>
      <c r="C39" s="26"/>
      <c r="D39" s="26"/>
      <c r="E39" s="26"/>
      <c r="F39" s="1">
        <f>F40+F41</f>
        <v>210</v>
      </c>
      <c r="G39" s="1">
        <f>G40+G41</f>
        <v>25</v>
      </c>
      <c r="H39" s="1">
        <f>H40+H41</f>
        <v>25</v>
      </c>
      <c r="I39" s="10"/>
    </row>
    <row r="40" spans="1:9" ht="60">
      <c r="A40" s="34" t="s">
        <v>98</v>
      </c>
      <c r="B40" s="21" t="s">
        <v>58</v>
      </c>
      <c r="C40" s="26" t="s">
        <v>19</v>
      </c>
      <c r="D40" s="26" t="s">
        <v>9</v>
      </c>
      <c r="E40" s="26" t="s">
        <v>6</v>
      </c>
      <c r="F40" s="1">
        <v>5</v>
      </c>
      <c r="G40" s="53" t="s">
        <v>111</v>
      </c>
      <c r="H40" s="1">
        <v>20</v>
      </c>
      <c r="I40" s="10"/>
    </row>
    <row r="41" spans="1:9" ht="62.25" customHeight="1">
      <c r="A41" s="20" t="s">
        <v>99</v>
      </c>
      <c r="B41" s="26" t="s">
        <v>58</v>
      </c>
      <c r="C41" s="21">
        <v>240</v>
      </c>
      <c r="D41" s="26" t="s">
        <v>5</v>
      </c>
      <c r="E41" s="26" t="s">
        <v>17</v>
      </c>
      <c r="F41" s="63">
        <f>5+200</f>
        <v>205</v>
      </c>
      <c r="G41" s="53" t="s">
        <v>68</v>
      </c>
      <c r="H41" s="1">
        <v>5</v>
      </c>
      <c r="I41" s="10"/>
    </row>
    <row r="42" spans="1:9" ht="24">
      <c r="A42" s="35" t="s">
        <v>100</v>
      </c>
      <c r="B42" s="36" t="s">
        <v>63</v>
      </c>
      <c r="C42" s="26"/>
      <c r="D42" s="37"/>
      <c r="E42" s="37"/>
      <c r="F42" s="55" t="s">
        <v>68</v>
      </c>
      <c r="G42" s="55" t="s">
        <v>68</v>
      </c>
      <c r="H42" s="57">
        <f>H43</f>
        <v>5</v>
      </c>
      <c r="I42" s="10"/>
    </row>
    <row r="43" spans="1:9" ht="36">
      <c r="A43" s="31" t="s">
        <v>101</v>
      </c>
      <c r="B43" s="37" t="s">
        <v>64</v>
      </c>
      <c r="C43" s="26"/>
      <c r="D43" s="37"/>
      <c r="E43" s="37"/>
      <c r="F43" s="56" t="s">
        <v>68</v>
      </c>
      <c r="G43" s="56" t="s">
        <v>68</v>
      </c>
      <c r="H43" s="4">
        <v>5</v>
      </c>
      <c r="I43" s="10"/>
    </row>
    <row r="44" spans="1:9" ht="48">
      <c r="A44" s="31" t="s">
        <v>102</v>
      </c>
      <c r="B44" s="37" t="s">
        <v>65</v>
      </c>
      <c r="C44" s="26" t="s">
        <v>19</v>
      </c>
      <c r="D44" s="37" t="s">
        <v>67</v>
      </c>
      <c r="E44" s="37" t="s">
        <v>67</v>
      </c>
      <c r="F44" s="56" t="s">
        <v>68</v>
      </c>
      <c r="G44" s="56" t="s">
        <v>68</v>
      </c>
      <c r="H44" s="4">
        <v>5</v>
      </c>
      <c r="I44" s="10"/>
    </row>
    <row r="45" spans="1:9" ht="24">
      <c r="A45" s="27" t="s">
        <v>103</v>
      </c>
      <c r="B45" s="19" t="s">
        <v>36</v>
      </c>
      <c r="C45" s="19" t="s">
        <v>4</v>
      </c>
      <c r="D45" s="19"/>
      <c r="E45" s="19" t="s">
        <v>37</v>
      </c>
      <c r="F45" s="51">
        <f aca="true" t="shared" si="0" ref="F45:H46">F46</f>
        <v>3018</v>
      </c>
      <c r="G45" s="51">
        <f t="shared" si="0"/>
        <v>2056.6</v>
      </c>
      <c r="H45" s="51">
        <f t="shared" si="0"/>
        <v>2327.6</v>
      </c>
      <c r="I45" s="10"/>
    </row>
    <row r="46" spans="1:9" ht="48">
      <c r="A46" s="20" t="s">
        <v>104</v>
      </c>
      <c r="B46" s="21" t="s">
        <v>38</v>
      </c>
      <c r="C46" s="21"/>
      <c r="D46" s="21"/>
      <c r="E46" s="21"/>
      <c r="F46" s="1">
        <f>F47</f>
        <v>3018</v>
      </c>
      <c r="G46" s="1">
        <f t="shared" si="0"/>
        <v>2056.6</v>
      </c>
      <c r="H46" s="1">
        <f t="shared" si="0"/>
        <v>2327.6</v>
      </c>
      <c r="I46" s="10"/>
    </row>
    <row r="47" spans="1:9" ht="72">
      <c r="A47" s="29" t="s">
        <v>105</v>
      </c>
      <c r="B47" s="21" t="s">
        <v>39</v>
      </c>
      <c r="C47" s="21">
        <v>610</v>
      </c>
      <c r="D47" s="21" t="s">
        <v>10</v>
      </c>
      <c r="E47" s="21" t="s">
        <v>5</v>
      </c>
      <c r="F47" s="1">
        <f>3000+18</f>
        <v>3018</v>
      </c>
      <c r="G47" s="1">
        <v>2056.6</v>
      </c>
      <c r="H47" s="1">
        <v>2327.6</v>
      </c>
      <c r="I47" s="10"/>
    </row>
    <row r="48" spans="1:9" ht="24">
      <c r="A48" s="32" t="s">
        <v>106</v>
      </c>
      <c r="B48" s="19" t="s">
        <v>40</v>
      </c>
      <c r="C48" s="28"/>
      <c r="D48" s="28"/>
      <c r="E48" s="28"/>
      <c r="F48" s="57">
        <f>F49</f>
        <v>96.1</v>
      </c>
      <c r="G48" s="51">
        <f>G49</f>
        <v>140</v>
      </c>
      <c r="H48" s="51">
        <f>H49</f>
        <v>140</v>
      </c>
      <c r="I48" s="10"/>
    </row>
    <row r="49" spans="1:9" ht="36">
      <c r="A49" s="25" t="s">
        <v>107</v>
      </c>
      <c r="B49" s="21" t="s">
        <v>41</v>
      </c>
      <c r="C49" s="26"/>
      <c r="D49" s="26"/>
      <c r="E49" s="26"/>
      <c r="F49" s="57">
        <f>F50+F51+F52</f>
        <v>96.1</v>
      </c>
      <c r="G49" s="1">
        <f>G50+G51+G52</f>
        <v>140</v>
      </c>
      <c r="H49" s="1">
        <f>H50+H51+H52</f>
        <v>140</v>
      </c>
      <c r="I49" s="10"/>
    </row>
    <row r="50" spans="1:9" ht="60">
      <c r="A50" s="25" t="s">
        <v>108</v>
      </c>
      <c r="B50" s="21" t="s">
        <v>42</v>
      </c>
      <c r="C50" s="26" t="s">
        <v>20</v>
      </c>
      <c r="D50" s="26" t="s">
        <v>11</v>
      </c>
      <c r="E50" s="26" t="s">
        <v>6</v>
      </c>
      <c r="F50" s="4">
        <v>20</v>
      </c>
      <c r="G50" s="4">
        <v>30</v>
      </c>
      <c r="H50" s="4">
        <v>30</v>
      </c>
      <c r="I50" s="10"/>
    </row>
    <row r="51" spans="1:9" ht="60">
      <c r="A51" s="25" t="s">
        <v>109</v>
      </c>
      <c r="B51" s="21" t="s">
        <v>55</v>
      </c>
      <c r="C51" s="26" t="s">
        <v>19</v>
      </c>
      <c r="D51" s="26" t="s">
        <v>11</v>
      </c>
      <c r="E51" s="26" t="s">
        <v>6</v>
      </c>
      <c r="F51" s="4">
        <v>21.1</v>
      </c>
      <c r="G51" s="53" t="s">
        <v>158</v>
      </c>
      <c r="H51" s="1">
        <v>58</v>
      </c>
      <c r="I51" s="10"/>
    </row>
    <row r="52" spans="1:9" s="3" customFormat="1" ht="62.25" customHeight="1">
      <c r="A52" s="25" t="s">
        <v>159</v>
      </c>
      <c r="B52" s="21" t="s">
        <v>55</v>
      </c>
      <c r="C52" s="38" t="s">
        <v>18</v>
      </c>
      <c r="D52" s="38" t="s">
        <v>11</v>
      </c>
      <c r="E52" s="26" t="s">
        <v>5</v>
      </c>
      <c r="F52" s="65">
        <f>5+50</f>
        <v>55</v>
      </c>
      <c r="G52" s="58" t="s">
        <v>148</v>
      </c>
      <c r="H52" s="58" t="s">
        <v>148</v>
      </c>
      <c r="I52" s="4">
        <v>43</v>
      </c>
    </row>
    <row r="53" spans="1:9" ht="24">
      <c r="A53" s="32" t="s">
        <v>115</v>
      </c>
      <c r="B53" s="39" t="s">
        <v>116</v>
      </c>
      <c r="C53" s="26"/>
      <c r="D53" s="26"/>
      <c r="E53" s="26"/>
      <c r="F53" s="64">
        <f aca="true" t="shared" si="1" ref="F53:H54">F54</f>
        <v>160</v>
      </c>
      <c r="G53" s="64">
        <f t="shared" si="1"/>
        <v>456</v>
      </c>
      <c r="H53" s="64">
        <f t="shared" si="1"/>
        <v>457</v>
      </c>
      <c r="I53" s="10"/>
    </row>
    <row r="54" spans="1:9" ht="36">
      <c r="A54" s="25" t="s">
        <v>117</v>
      </c>
      <c r="B54" s="40" t="s">
        <v>118</v>
      </c>
      <c r="C54" s="26"/>
      <c r="D54" s="26"/>
      <c r="E54" s="26"/>
      <c r="F54" s="63">
        <f t="shared" si="1"/>
        <v>160</v>
      </c>
      <c r="G54" s="63">
        <f t="shared" si="1"/>
        <v>456</v>
      </c>
      <c r="H54" s="63">
        <f t="shared" si="1"/>
        <v>457</v>
      </c>
      <c r="I54" s="10"/>
    </row>
    <row r="55" spans="1:9" ht="84">
      <c r="A55" s="25" t="s">
        <v>119</v>
      </c>
      <c r="B55" s="40" t="s">
        <v>120</v>
      </c>
      <c r="C55" s="26" t="s">
        <v>121</v>
      </c>
      <c r="D55" s="26" t="s">
        <v>21</v>
      </c>
      <c r="E55" s="26" t="s">
        <v>5</v>
      </c>
      <c r="F55" s="63">
        <f>10+150</f>
        <v>160</v>
      </c>
      <c r="G55" s="63">
        <v>456</v>
      </c>
      <c r="H55" s="1">
        <v>457</v>
      </c>
      <c r="I55" s="10"/>
    </row>
    <row r="56" spans="1:9" ht="24">
      <c r="A56" s="41" t="s">
        <v>144</v>
      </c>
      <c r="B56" s="39" t="s">
        <v>146</v>
      </c>
      <c r="C56" s="26"/>
      <c r="D56" s="26"/>
      <c r="E56" s="26"/>
      <c r="F56" s="51">
        <f>F58+F60</f>
        <v>1354.6000000000001</v>
      </c>
      <c r="G56" s="51">
        <v>0</v>
      </c>
      <c r="H56" s="51">
        <v>0</v>
      </c>
      <c r="I56" s="10"/>
    </row>
    <row r="57" spans="1:9" ht="39" customHeight="1">
      <c r="A57" s="48" t="s">
        <v>154</v>
      </c>
      <c r="B57" s="40" t="s">
        <v>146</v>
      </c>
      <c r="C57" s="26"/>
      <c r="D57" s="26"/>
      <c r="E57" s="26"/>
      <c r="F57" s="51"/>
      <c r="G57" s="51"/>
      <c r="H57" s="51"/>
      <c r="I57" s="10"/>
    </row>
    <row r="58" spans="1:9" s="47" customFormat="1" ht="60.75" customHeight="1">
      <c r="A58" s="48" t="s">
        <v>153</v>
      </c>
      <c r="B58" s="40" t="s">
        <v>146</v>
      </c>
      <c r="C58" s="42">
        <v>240</v>
      </c>
      <c r="D58" s="26" t="s">
        <v>142</v>
      </c>
      <c r="E58" s="26" t="s">
        <v>8</v>
      </c>
      <c r="F58" s="63">
        <f>1154.2+0.4</f>
        <v>1154.6000000000001</v>
      </c>
      <c r="G58" s="53" t="s">
        <v>147</v>
      </c>
      <c r="H58" s="1">
        <v>0</v>
      </c>
      <c r="I58" s="46"/>
    </row>
    <row r="59" spans="1:9" s="47" customFormat="1" ht="40.5" customHeight="1">
      <c r="A59" s="48" t="s">
        <v>155</v>
      </c>
      <c r="B59" s="40" t="s">
        <v>156</v>
      </c>
      <c r="C59" s="42"/>
      <c r="D59" s="26"/>
      <c r="E59" s="26"/>
      <c r="F59" s="53"/>
      <c r="G59" s="53"/>
      <c r="H59" s="1"/>
      <c r="I59" s="46"/>
    </row>
    <row r="60" spans="1:9" s="47" customFormat="1" ht="64.5" customHeight="1">
      <c r="A60" s="48" t="s">
        <v>151</v>
      </c>
      <c r="B60" s="40" t="s">
        <v>164</v>
      </c>
      <c r="C60" s="42">
        <v>240</v>
      </c>
      <c r="D60" s="26" t="s">
        <v>142</v>
      </c>
      <c r="E60" s="26" t="s">
        <v>8</v>
      </c>
      <c r="F60" s="53" t="s">
        <v>143</v>
      </c>
      <c r="G60" s="53" t="s">
        <v>147</v>
      </c>
      <c r="H60" s="1">
        <v>0</v>
      </c>
      <c r="I60" s="46"/>
    </row>
    <row r="61" spans="1:9" ht="24">
      <c r="A61" s="43" t="s">
        <v>43</v>
      </c>
      <c r="B61" s="19" t="s">
        <v>44</v>
      </c>
      <c r="C61" s="26"/>
      <c r="D61" s="26"/>
      <c r="E61" s="26"/>
      <c r="F61" s="60">
        <f>F62+F64</f>
        <v>831.5000000000001</v>
      </c>
      <c r="G61" s="60">
        <f>G62+G64</f>
        <v>849.3</v>
      </c>
      <c r="H61" s="60">
        <f>H62+H64</f>
        <v>1171.8000000000002</v>
      </c>
      <c r="I61" s="10"/>
    </row>
    <row r="62" spans="1:9" ht="19.5" customHeight="1">
      <c r="A62" s="43" t="s">
        <v>50</v>
      </c>
      <c r="B62" s="19" t="s">
        <v>52</v>
      </c>
      <c r="C62" s="26"/>
      <c r="D62" s="26"/>
      <c r="E62" s="26"/>
      <c r="F62" s="51">
        <f>F63</f>
        <v>5</v>
      </c>
      <c r="G62" s="51" t="str">
        <f>G63</f>
        <v>220,0</v>
      </c>
      <c r="H62" s="51">
        <f>H63</f>
        <v>200</v>
      </c>
      <c r="I62" s="10"/>
    </row>
    <row r="63" spans="1:9" ht="48">
      <c r="A63" s="34" t="s">
        <v>51</v>
      </c>
      <c r="B63" s="21" t="s">
        <v>53</v>
      </c>
      <c r="C63" s="26" t="s">
        <v>54</v>
      </c>
      <c r="D63" s="26" t="s">
        <v>5</v>
      </c>
      <c r="E63" s="26" t="s">
        <v>11</v>
      </c>
      <c r="F63" s="63">
        <f>210-205</f>
        <v>5</v>
      </c>
      <c r="G63" s="53" t="s">
        <v>122</v>
      </c>
      <c r="H63" s="1">
        <v>200</v>
      </c>
      <c r="I63" s="10"/>
    </row>
    <row r="64" spans="1:9" s="9" customFormat="1" ht="16.5" customHeight="1">
      <c r="A64" s="32" t="s">
        <v>45</v>
      </c>
      <c r="B64" s="19" t="s">
        <v>46</v>
      </c>
      <c r="C64" s="28"/>
      <c r="D64" s="28"/>
      <c r="E64" s="28"/>
      <c r="F64" s="51">
        <f>F65+F66+F67+F68+F69+F70+F71</f>
        <v>826.5000000000001</v>
      </c>
      <c r="G64" s="51">
        <f>G65+G66+G67+G68+G69+G70+G71</f>
        <v>629.3</v>
      </c>
      <c r="H64" s="51">
        <f>H65+H66+H67+H68+H69+H70+H71</f>
        <v>971.8000000000001</v>
      </c>
      <c r="I64" s="8"/>
    </row>
    <row r="65" spans="1:9" ht="52.5" customHeight="1">
      <c r="A65" s="44" t="s">
        <v>75</v>
      </c>
      <c r="B65" s="21" t="s">
        <v>47</v>
      </c>
      <c r="C65" s="26" t="s">
        <v>18</v>
      </c>
      <c r="D65" s="26" t="s">
        <v>6</v>
      </c>
      <c r="E65" s="26" t="s">
        <v>7</v>
      </c>
      <c r="F65" s="1">
        <v>235.9</v>
      </c>
      <c r="G65" s="1">
        <v>237.6</v>
      </c>
      <c r="H65" s="1">
        <v>246.6</v>
      </c>
      <c r="I65" s="10"/>
    </row>
    <row r="66" spans="1:9" ht="60">
      <c r="A66" s="44" t="s">
        <v>76</v>
      </c>
      <c r="B66" s="21" t="s">
        <v>47</v>
      </c>
      <c r="C66" s="26" t="s">
        <v>19</v>
      </c>
      <c r="D66" s="26" t="s">
        <v>6</v>
      </c>
      <c r="E66" s="26" t="s">
        <v>7</v>
      </c>
      <c r="F66" s="1">
        <v>4.3</v>
      </c>
      <c r="G66" s="1">
        <v>5</v>
      </c>
      <c r="H66" s="1">
        <v>5</v>
      </c>
      <c r="I66" s="10"/>
    </row>
    <row r="67" spans="1:9" ht="48">
      <c r="A67" s="20" t="s">
        <v>71</v>
      </c>
      <c r="B67" s="38" t="s">
        <v>2</v>
      </c>
      <c r="C67" s="26" t="s">
        <v>19</v>
      </c>
      <c r="D67" s="26" t="s">
        <v>5</v>
      </c>
      <c r="E67" s="26" t="s">
        <v>17</v>
      </c>
      <c r="F67" s="1">
        <v>5</v>
      </c>
      <c r="G67" s="1">
        <v>50</v>
      </c>
      <c r="H67" s="1">
        <v>20</v>
      </c>
      <c r="I67" s="10"/>
    </row>
    <row r="68" spans="1:9" ht="36">
      <c r="A68" s="20" t="s">
        <v>113</v>
      </c>
      <c r="B68" s="38" t="s">
        <v>126</v>
      </c>
      <c r="C68" s="26" t="s">
        <v>114</v>
      </c>
      <c r="D68" s="26" t="s">
        <v>5</v>
      </c>
      <c r="E68" s="26" t="s">
        <v>17</v>
      </c>
      <c r="F68" s="1">
        <v>0</v>
      </c>
      <c r="G68" s="1">
        <v>335.7</v>
      </c>
      <c r="H68" s="1">
        <v>699.2</v>
      </c>
      <c r="I68" s="12"/>
    </row>
    <row r="69" spans="1:9" ht="36">
      <c r="A69" s="20" t="s">
        <v>124</v>
      </c>
      <c r="B69" s="38" t="s">
        <v>125</v>
      </c>
      <c r="C69" s="26" t="s">
        <v>114</v>
      </c>
      <c r="D69" s="26" t="s">
        <v>5</v>
      </c>
      <c r="E69" s="26" t="s">
        <v>67</v>
      </c>
      <c r="F69" s="1">
        <v>453.6</v>
      </c>
      <c r="G69" s="1">
        <v>1</v>
      </c>
      <c r="H69" s="1">
        <v>1</v>
      </c>
      <c r="I69" s="12"/>
    </row>
    <row r="70" spans="1:9" ht="39" customHeight="1">
      <c r="A70" s="25" t="s">
        <v>132</v>
      </c>
      <c r="B70" s="21" t="s">
        <v>133</v>
      </c>
      <c r="C70" s="26" t="s">
        <v>134</v>
      </c>
      <c r="D70" s="26" t="s">
        <v>135</v>
      </c>
      <c r="E70" s="26" t="s">
        <v>7</v>
      </c>
      <c r="F70" s="1">
        <v>87.7</v>
      </c>
      <c r="G70" s="1">
        <v>0</v>
      </c>
      <c r="H70" s="1">
        <v>0</v>
      </c>
      <c r="I70" s="12"/>
    </row>
    <row r="71" spans="1:9" ht="36">
      <c r="A71" s="45" t="s">
        <v>140</v>
      </c>
      <c r="B71" s="38" t="s">
        <v>133</v>
      </c>
      <c r="C71" s="26" t="s">
        <v>19</v>
      </c>
      <c r="D71" s="26" t="s">
        <v>8</v>
      </c>
      <c r="E71" s="26" t="s">
        <v>131</v>
      </c>
      <c r="F71" s="54">
        <f>5+35</f>
        <v>40</v>
      </c>
      <c r="G71" s="1">
        <v>0</v>
      </c>
      <c r="H71" s="1">
        <v>0</v>
      </c>
      <c r="I71" s="12"/>
    </row>
    <row r="72" spans="1:8" ht="12.75">
      <c r="A72" s="22" t="s">
        <v>48</v>
      </c>
      <c r="B72" s="23"/>
      <c r="C72" s="23"/>
      <c r="D72" s="23"/>
      <c r="E72" s="23"/>
      <c r="F72" s="57">
        <f>F10+F16+F23+F26+F30+F33+F38+F42+F45+F48+F53+F56+F61</f>
        <v>18285.1</v>
      </c>
      <c r="G72" s="57">
        <f>G10+G16+G23+G26+G30+G33+G38+G42+G45+G48+G53+G56+G61</f>
        <v>13971.599999999999</v>
      </c>
      <c r="H72" s="57">
        <f>H10+H16+H23+H26+H30+H33+H38+H42+H45+H48+H53+H56+H61</f>
        <v>14398.100000000002</v>
      </c>
    </row>
    <row r="73" spans="1:8" ht="12.75">
      <c r="A73" s="75"/>
      <c r="B73" s="75"/>
      <c r="C73" s="75"/>
      <c r="D73" s="75"/>
      <c r="E73" s="75"/>
      <c r="F73" s="75"/>
      <c r="G73" s="75"/>
      <c r="H73" s="75"/>
    </row>
    <row r="74" spans="1:8" ht="12.75">
      <c r="A74" s="76"/>
      <c r="B74" s="76"/>
      <c r="C74" s="76"/>
      <c r="D74" s="76"/>
      <c r="E74" s="76"/>
      <c r="F74" s="76"/>
      <c r="G74" s="76"/>
      <c r="H74" s="76"/>
    </row>
    <row r="75" spans="1:8" ht="12.75">
      <c r="A75" s="74"/>
      <c r="B75" s="74"/>
      <c r="C75" s="74"/>
      <c r="D75" s="74"/>
      <c r="E75" s="74"/>
      <c r="F75" s="74"/>
      <c r="G75" s="74"/>
      <c r="H75" s="74"/>
    </row>
    <row r="76" spans="1:8" ht="12.75">
      <c r="A76" s="74"/>
      <c r="B76" s="74"/>
      <c r="C76" s="74"/>
      <c r="D76" s="74"/>
      <c r="E76" s="74"/>
      <c r="F76" s="74"/>
      <c r="G76" s="74"/>
      <c r="H76" s="74"/>
    </row>
    <row r="77" spans="1:8" ht="12.75">
      <c r="A77" s="74"/>
      <c r="B77" s="74"/>
      <c r="C77" s="74"/>
      <c r="D77" s="74"/>
      <c r="E77" s="74"/>
      <c r="F77" s="74"/>
      <c r="G77" s="74"/>
      <c r="H77" s="74"/>
    </row>
    <row r="78" spans="1:8" ht="36" customHeight="1">
      <c r="A78" s="74"/>
      <c r="B78" s="74"/>
      <c r="C78" s="74"/>
      <c r="D78" s="74"/>
      <c r="E78" s="74"/>
      <c r="F78" s="74"/>
      <c r="G78" s="74"/>
      <c r="H78" s="74"/>
    </row>
    <row r="79" spans="1:8" ht="18.75">
      <c r="A79" s="24"/>
      <c r="B79" s="15"/>
      <c r="C79" s="15"/>
      <c r="D79" s="15"/>
      <c r="E79" s="15"/>
      <c r="F79" s="61"/>
      <c r="G79" s="61"/>
      <c r="H79" s="61"/>
    </row>
    <row r="80" spans="1:8" ht="18.75">
      <c r="A80" s="74"/>
      <c r="B80" s="15"/>
      <c r="C80" s="15"/>
      <c r="D80" s="15"/>
      <c r="E80" s="15"/>
      <c r="F80" s="61"/>
      <c r="G80" s="61"/>
      <c r="H80" s="61"/>
    </row>
    <row r="81" spans="1:8" ht="18.75" hidden="1">
      <c r="A81" s="74"/>
      <c r="B81" s="15"/>
      <c r="C81" s="15"/>
      <c r="D81" s="15"/>
      <c r="E81" s="15"/>
      <c r="F81" s="61"/>
      <c r="G81" s="61"/>
      <c r="H81" s="61"/>
    </row>
    <row r="82" spans="1:8" ht="18.75">
      <c r="A82" s="74"/>
      <c r="B82" s="15"/>
      <c r="C82" s="15"/>
      <c r="D82" s="15"/>
      <c r="E82" s="15"/>
      <c r="F82" s="61"/>
      <c r="G82" s="61"/>
      <c r="H82" s="61"/>
    </row>
    <row r="83" ht="12.75">
      <c r="A83" s="77"/>
    </row>
    <row r="84" ht="12.75">
      <c r="A84" s="77"/>
    </row>
  </sheetData>
  <sheetProtection/>
  <mergeCells count="11">
    <mergeCell ref="A80:A82"/>
    <mergeCell ref="A83:A84"/>
    <mergeCell ref="H8:H9"/>
    <mergeCell ref="A6:H6"/>
    <mergeCell ref="A1:I1"/>
    <mergeCell ref="A3:I3"/>
    <mergeCell ref="A2:H2"/>
    <mergeCell ref="A5:H5"/>
    <mergeCell ref="A4:H4"/>
    <mergeCell ref="A75:H78"/>
    <mergeCell ref="A73:H7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2019-11-21T16:30:23Z</cp:lastPrinted>
  <dcterms:created xsi:type="dcterms:W3CDTF">2007-11-05T12:43:04Z</dcterms:created>
  <dcterms:modified xsi:type="dcterms:W3CDTF">2021-05-24T13:06:59Z</dcterms:modified>
  <cp:category/>
  <cp:version/>
  <cp:contentType/>
  <cp:contentStatus/>
</cp:coreProperties>
</file>