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ВР'!$4:$67</definedName>
  </definedNames>
  <calcPr fullCalcOnLoad="1"/>
</workbook>
</file>

<file path=xl/sharedStrings.xml><?xml version="1.0" encoding="utf-8"?>
<sst xmlns="http://schemas.openxmlformats.org/spreadsheetml/2006/main" count="300" uniqueCount="151">
  <si>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</si>
  <si>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</si>
  <si>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</si>
  <si>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</si>
  <si>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</si>
  <si>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</si>
  <si>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</si>
  <si>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</si>
  <si>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</si>
  <si>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</si>
  <si>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</si>
  <si>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</si>
  <si>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</si>
  <si>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</si>
  <si>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</si>
  <si>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</si>
  <si>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</si>
  <si>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</si>
  <si>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</si>
  <si>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</si>
  <si>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</si>
  <si>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</si>
  <si>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</si>
  <si>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</si>
  <si>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</si>
  <si>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</si>
  <si>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</si>
  <si>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</si>
  <si>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</si>
  <si>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</si>
  <si>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</si>
  <si>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</si>
  <si>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</si>
  <si>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</si>
  <si>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07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</si>
  <si>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</si>
  <si>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</si>
  <si>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</si>
  <si>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</si>
  <si>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</si>
  <si>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</si>
  <si>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</si>
  <si>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</si>
  <si>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</si>
  <si>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</si>
  <si>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</si>
  <si>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</si>
  <si>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</si>
  <si>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</si>
  <si>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</si>
  <si>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</si>
  <si>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</si>
  <si>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</si>
  <si>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</si>
  <si>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</si>
  <si>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Ведомственная структура расходов</t>
  </si>
  <si>
    <t>Вед</t>
  </si>
  <si>
    <t>Администрация Андреево-Мелентьевского сельского поселения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</si>
  <si>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</si>
  <si>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</si>
  <si>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</si>
  <si>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</si>
  <si>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</si>
  <si>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</si>
  <si>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</si>
  <si>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</si>
  <si>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</si>
  <si>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</si>
  <si>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15 1 00 99990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</si>
  <si>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</si>
  <si>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</si>
  <si>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</si>
  <si>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</si>
  <si>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</si>
  <si>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</si>
  <si>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</si>
  <si>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</si>
  <si>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</si>
  <si>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</si>
  <si>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</si>
  <si>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</si>
  <si>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политика" на 2019-2030 годы" (Иные закупки товаров, работ, услуг для обеспечения государственных (муниципальных) нужд)</t>
  </si>
  <si>
    <t>Реализация направления расходов по обеспечению пожарной безопасности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</si>
  <si>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</si>
  <si>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</si>
  <si>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</si>
  <si>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</si>
  <si>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</si>
  <si>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</si>
  <si>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</si>
  <si>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
(муниципальных) органов)</t>
  </si>
  <si>
    <t>Дорожное хозяйство (дорожные фонды)</t>
  </si>
  <si>
    <t>НАЦИОНАЛЬНАЯ ЭКОНОМИКА</t>
  </si>
  <si>
    <t>09</t>
  </si>
  <si>
    <t>06 1 00 22450</t>
  </si>
  <si>
    <t>Другие вопросы в области национальной экономики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</si>
  <si>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в области геодезии и картографии 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</si>
  <si>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12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</si>
  <si>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</si>
  <si>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880</t>
  </si>
  <si>
    <t>СОЦИАЛЬНОЕ ОБЕСПЕЧЕНИЕ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</si>
  <si>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</si>
  <si>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</si>
  <si>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</si>
  <si>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</si>
  <si>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2021г.</t>
  </si>
  <si>
    <t>2022г.</t>
  </si>
  <si>
    <t>5,0</t>
  </si>
  <si>
    <t>39,0</t>
  </si>
  <si>
    <t>0,0</t>
  </si>
  <si>
    <t>20,0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</si>
  <si>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</si>
  <si>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</si>
  <si>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</si>
  <si>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</si>
  <si>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</si>
  <si>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</si>
  <si>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02 2 00 99990</t>
  </si>
  <si>
    <t>2023г.</t>
  </si>
  <si>
    <t>бюджета Андреево-Мелентьевского сельского поселения Неклиновского района на 2021 и на плановый период 2022 и 2023 годов год</t>
  </si>
  <si>
    <t>Защита населения и территории от чрезвычайных ситуаций природного и техногенного характера, пожарная безопасность</t>
  </si>
  <si>
    <t>0</t>
  </si>
  <si>
    <t>343.2</t>
  </si>
  <si>
    <t>707.3</t>
  </si>
  <si>
    <t>212.5</t>
  </si>
  <si>
    <t>191.9</t>
  </si>
  <si>
    <t>06 2 00 22460</t>
  </si>
  <si>
    <t>20.0</t>
  </si>
  <si>
    <t>50.0</t>
  </si>
  <si>
    <t>60.0</t>
  </si>
  <si>
    <t>5.0</t>
  </si>
  <si>
    <t>80.0</t>
  </si>
  <si>
    <t>10.0</t>
  </si>
  <si>
    <t>30.0</t>
  </si>
  <si>
    <t>0.2</t>
  </si>
  <si>
    <t>51.0</t>
  </si>
  <si>
    <t>372.6</t>
  </si>
  <si>
    <t>570.6</t>
  </si>
  <si>
    <t>7833.2</t>
  </si>
  <si>
    <t>8068.1</t>
  </si>
  <si>
    <t>0.0</t>
  </si>
  <si>
    <t>52.0</t>
  </si>
  <si>
    <t>58.0</t>
  </si>
  <si>
    <t>87.4</t>
  </si>
  <si>
    <t>237.6</t>
  </si>
  <si>
    <t>246.6</t>
  </si>
  <si>
    <t>1.0</t>
  </si>
  <si>
    <t>2056.6</t>
  </si>
  <si>
    <t>2327.6</t>
  </si>
  <si>
    <t>99 9 00 90110</t>
  </si>
  <si>
    <t xml:space="preserve">                                                                                                                                                Приложение 8
к решению Собрания депутатов Андреево-Мелентьевского сельского поселения                                                                                                          "О бюджете Андреево-Мелентьевского сельского поселения Неклиновского района                                                                                                   на 2021 год и плановый период 2022 и 2023 годов"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</si>
</sst>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%"/>
    <numFmt numFmtId="181" formatCode="0.000"/>
    <numFmt numFmtId="182" formatCode="0.0000"/>
  </numFmts>
  <fonts count="47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74" fontId="10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 horizontal="justify" wrapText="1"/>
    </xf>
    <xf numFmtId="49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4" fontId="5" fillId="34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4" fontId="12" fillId="0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174" fontId="12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50.25390625" style="26" customWidth="1"/>
    <col min="2" max="2" width="6.375" style="26" customWidth="1"/>
    <col min="3" max="3" width="4.75390625" style="27" customWidth="1"/>
    <col min="4" max="4" width="5.25390625" style="27" customWidth="1"/>
    <col min="5" max="5" width="6.875" style="42" customWidth="1"/>
    <col min="6" max="6" width="5.625" style="27" customWidth="1"/>
    <col min="7" max="7" width="7.875" style="28" customWidth="1"/>
    <col min="8" max="8" width="8.375" style="48" customWidth="1"/>
    <col min="9" max="9" width="7.75390625" style="39" customWidth="1"/>
  </cols>
  <sheetData>
    <row r="1" spans="1:9" ht="73.5" customHeight="1">
      <c r="A1" s="62" t="s">
        <v>150</v>
      </c>
      <c r="B1" s="62"/>
      <c r="C1" s="62"/>
      <c r="D1" s="62"/>
      <c r="E1" s="62"/>
      <c r="F1" s="62"/>
      <c r="G1" s="62"/>
      <c r="H1" s="62"/>
      <c r="I1" s="62"/>
    </row>
    <row r="2" spans="1:7" ht="12.75" customHeight="1">
      <c r="A2" s="62"/>
      <c r="B2" s="62"/>
      <c r="C2" s="63"/>
      <c r="D2" s="63"/>
      <c r="E2" s="63"/>
      <c r="F2" s="63"/>
      <c r="G2" s="63"/>
    </row>
    <row r="3" ht="2.25" customHeight="1"/>
    <row r="4" spans="1:8" ht="15" customHeight="1">
      <c r="A4" s="64" t="s">
        <v>55</v>
      </c>
      <c r="B4" s="64"/>
      <c r="C4" s="64"/>
      <c r="D4" s="64"/>
      <c r="E4" s="64"/>
      <c r="F4" s="64"/>
      <c r="G4" s="64"/>
      <c r="H4" s="64"/>
    </row>
    <row r="5" spans="1:8" ht="33.75" customHeight="1">
      <c r="A5" s="65" t="s">
        <v>119</v>
      </c>
      <c r="B5" s="65"/>
      <c r="C5" s="65"/>
      <c r="D5" s="65"/>
      <c r="E5" s="65"/>
      <c r="F5" s="65"/>
      <c r="G5" s="65"/>
      <c r="H5" s="65"/>
    </row>
    <row r="6" ht="12.75" customHeight="1">
      <c r="G6" s="29" t="s">
        <v>1</v>
      </c>
    </row>
    <row r="7" spans="1:9" ht="23.25" customHeight="1">
      <c r="A7" s="20" t="s">
        <v>2</v>
      </c>
      <c r="B7" s="6" t="s">
        <v>56</v>
      </c>
      <c r="C7" s="6" t="s">
        <v>3</v>
      </c>
      <c r="D7" s="6" t="s">
        <v>4</v>
      </c>
      <c r="E7" s="43" t="s">
        <v>17</v>
      </c>
      <c r="F7" s="6" t="s">
        <v>18</v>
      </c>
      <c r="G7" s="15" t="s">
        <v>105</v>
      </c>
      <c r="H7" s="49" t="s">
        <v>106</v>
      </c>
      <c r="I7" s="40" t="s">
        <v>118</v>
      </c>
    </row>
    <row r="8" spans="1:9" ht="23.25" customHeight="1">
      <c r="A8" s="23" t="s">
        <v>57</v>
      </c>
      <c r="B8" s="20">
        <v>951</v>
      </c>
      <c r="C8" s="6"/>
      <c r="D8" s="6"/>
      <c r="E8" s="43"/>
      <c r="F8" s="6"/>
      <c r="G8" s="46">
        <f>G67</f>
        <v>17526.9</v>
      </c>
      <c r="H8" s="46">
        <f>H67</f>
        <v>13971.6</v>
      </c>
      <c r="I8" s="46">
        <f>I67</f>
        <v>14398.1</v>
      </c>
    </row>
    <row r="9" spans="1:9" ht="12.75">
      <c r="A9" s="5" t="s">
        <v>5</v>
      </c>
      <c r="B9" s="20">
        <v>951</v>
      </c>
      <c r="C9" s="6" t="s">
        <v>6</v>
      </c>
      <c r="D9" s="6"/>
      <c r="E9" s="43"/>
      <c r="F9" s="6"/>
      <c r="G9" s="46">
        <f>G10+G18+G20+G16</f>
        <v>9137</v>
      </c>
      <c r="H9" s="40">
        <f>H10+H16+H18+H20</f>
        <v>8855.2</v>
      </c>
      <c r="I9" s="46">
        <f>I10+I18+I20+I16</f>
        <v>9563.2</v>
      </c>
    </row>
    <row r="10" spans="1:9" ht="40.5" customHeight="1">
      <c r="A10" s="21" t="s">
        <v>22</v>
      </c>
      <c r="B10" s="20">
        <v>951</v>
      </c>
      <c r="C10" s="6" t="s">
        <v>6</v>
      </c>
      <c r="D10" s="6" t="s">
        <v>8</v>
      </c>
      <c r="E10" s="43"/>
      <c r="F10" s="6"/>
      <c r="G10" s="15">
        <f>G11+G12+G13+G14+G15</f>
        <v>8320.4</v>
      </c>
      <c r="H10" s="15">
        <f>H11+H12+H13+H14</f>
        <v>8256</v>
      </c>
      <c r="I10" s="15">
        <f>I11+I12+I13+I14</f>
        <v>8689.900000000001</v>
      </c>
    </row>
    <row r="11" spans="1:9" ht="109.5" customHeight="1">
      <c r="A11" s="2" t="s">
        <v>72</v>
      </c>
      <c r="B11" s="20">
        <v>951</v>
      </c>
      <c r="C11" s="7" t="s">
        <v>6</v>
      </c>
      <c r="D11" s="7" t="s">
        <v>8</v>
      </c>
      <c r="E11" s="11" t="s">
        <v>36</v>
      </c>
      <c r="F11" s="7" t="s">
        <v>26</v>
      </c>
      <c r="G11" s="16">
        <f>7605-324.6</f>
        <v>7280.4</v>
      </c>
      <c r="H11" s="47" t="s">
        <v>138</v>
      </c>
      <c r="I11" s="37" t="s">
        <v>139</v>
      </c>
    </row>
    <row r="12" spans="1:9" ht="110.25" customHeight="1">
      <c r="A12" s="3" t="s">
        <v>73</v>
      </c>
      <c r="B12" s="20">
        <v>951</v>
      </c>
      <c r="C12" s="7" t="s">
        <v>6</v>
      </c>
      <c r="D12" s="7" t="s">
        <v>8</v>
      </c>
      <c r="E12" s="11" t="s">
        <v>37</v>
      </c>
      <c r="F12" s="7" t="s">
        <v>27</v>
      </c>
      <c r="G12" s="17">
        <f>852.2-202.2+85</f>
        <v>735</v>
      </c>
      <c r="H12" s="47" t="s">
        <v>136</v>
      </c>
      <c r="I12" s="37" t="s">
        <v>137</v>
      </c>
    </row>
    <row r="13" spans="1:9" ht="90.75" customHeight="1">
      <c r="A13" s="3" t="s">
        <v>74</v>
      </c>
      <c r="B13" s="20">
        <v>951</v>
      </c>
      <c r="C13" s="7" t="s">
        <v>6</v>
      </c>
      <c r="D13" s="7" t="s">
        <v>8</v>
      </c>
      <c r="E13" s="11" t="s">
        <v>67</v>
      </c>
      <c r="F13" s="7" t="s">
        <v>31</v>
      </c>
      <c r="G13" s="17">
        <v>53.8</v>
      </c>
      <c r="H13" s="47" t="s">
        <v>128</v>
      </c>
      <c r="I13" s="37" t="s">
        <v>135</v>
      </c>
    </row>
    <row r="14" spans="1:9" s="1" customFormat="1" ht="144">
      <c r="A14" s="2" t="s">
        <v>75</v>
      </c>
      <c r="B14" s="20">
        <v>951</v>
      </c>
      <c r="C14" s="7" t="s">
        <v>6</v>
      </c>
      <c r="D14" s="7" t="s">
        <v>8</v>
      </c>
      <c r="E14" s="11" t="s">
        <v>38</v>
      </c>
      <c r="F14" s="7" t="s">
        <v>27</v>
      </c>
      <c r="G14" s="17">
        <v>0.2</v>
      </c>
      <c r="H14" s="47" t="s">
        <v>134</v>
      </c>
      <c r="I14" s="37" t="s">
        <v>134</v>
      </c>
    </row>
    <row r="15" spans="1:9" s="1" customFormat="1" ht="85.5" customHeight="1">
      <c r="A15" s="2" t="s">
        <v>79</v>
      </c>
      <c r="B15" s="20">
        <v>951</v>
      </c>
      <c r="C15" s="7" t="s">
        <v>6</v>
      </c>
      <c r="D15" s="7" t="s">
        <v>8</v>
      </c>
      <c r="E15" s="11" t="s">
        <v>68</v>
      </c>
      <c r="F15" s="7" t="s">
        <v>27</v>
      </c>
      <c r="G15" s="17">
        <v>251</v>
      </c>
      <c r="H15" s="47" t="s">
        <v>140</v>
      </c>
      <c r="I15" s="37" t="s">
        <v>140</v>
      </c>
    </row>
    <row r="16" spans="1:9" ht="13.5" customHeight="1">
      <c r="A16" s="19" t="s">
        <v>111</v>
      </c>
      <c r="B16" s="20">
        <v>951</v>
      </c>
      <c r="C16" s="6" t="s">
        <v>6</v>
      </c>
      <c r="D16" s="6"/>
      <c r="E16" s="43"/>
      <c r="F16" s="6"/>
      <c r="G16" s="15">
        <f>G17</f>
        <v>453.6</v>
      </c>
      <c r="H16" s="15" t="str">
        <f>H17</f>
        <v>1.0</v>
      </c>
      <c r="I16" s="15" t="str">
        <f>I17</f>
        <v>1.0</v>
      </c>
    </row>
    <row r="17" spans="1:9" ht="53.25" customHeight="1">
      <c r="A17" s="2" t="s">
        <v>112</v>
      </c>
      <c r="B17" s="20">
        <v>951</v>
      </c>
      <c r="C17" s="7" t="s">
        <v>6</v>
      </c>
      <c r="D17" s="7" t="s">
        <v>34</v>
      </c>
      <c r="E17" s="11" t="s">
        <v>113</v>
      </c>
      <c r="F17" s="7" t="s">
        <v>99</v>
      </c>
      <c r="G17" s="17">
        <f>1+452.6</f>
        <v>453.6</v>
      </c>
      <c r="H17" s="47" t="s">
        <v>146</v>
      </c>
      <c r="I17" s="37" t="s">
        <v>146</v>
      </c>
    </row>
    <row r="18" spans="1:9" ht="18" customHeight="1">
      <c r="A18" s="13" t="s">
        <v>49</v>
      </c>
      <c r="B18" s="20">
        <v>951</v>
      </c>
      <c r="C18" s="6" t="s">
        <v>6</v>
      </c>
      <c r="D18" s="6" t="s">
        <v>16</v>
      </c>
      <c r="E18" s="43"/>
      <c r="F18" s="6"/>
      <c r="G18" s="15">
        <f>G19</f>
        <v>5</v>
      </c>
      <c r="H18" s="15" t="str">
        <f>H19</f>
        <v>0</v>
      </c>
      <c r="I18" s="15" t="str">
        <f>I19</f>
        <v>0</v>
      </c>
    </row>
    <row r="19" spans="1:9" ht="50.25" customHeight="1">
      <c r="A19" s="9" t="s">
        <v>50</v>
      </c>
      <c r="B19" s="20">
        <v>951</v>
      </c>
      <c r="C19" s="10" t="s">
        <v>6</v>
      </c>
      <c r="D19" s="10" t="s">
        <v>16</v>
      </c>
      <c r="E19" s="12" t="s">
        <v>52</v>
      </c>
      <c r="F19" s="7" t="s">
        <v>51</v>
      </c>
      <c r="G19" s="16">
        <f>210-205</f>
        <v>5</v>
      </c>
      <c r="H19" s="55" t="s">
        <v>121</v>
      </c>
      <c r="I19" s="55" t="s">
        <v>121</v>
      </c>
    </row>
    <row r="20" spans="1:9" ht="12.75">
      <c r="A20" s="5" t="s">
        <v>20</v>
      </c>
      <c r="B20" s="20">
        <v>951</v>
      </c>
      <c r="C20" s="6" t="s">
        <v>6</v>
      </c>
      <c r="D20" s="6" t="s">
        <v>23</v>
      </c>
      <c r="E20" s="43"/>
      <c r="F20" s="6"/>
      <c r="G20" s="15">
        <f>G21+G22+G23+G24+G25+G26+G27+G28</f>
        <v>358</v>
      </c>
      <c r="H20" s="6">
        <f>H21+H22+H23+H24+H25+H26+H27+H28</f>
        <v>598.2</v>
      </c>
      <c r="I20" s="6">
        <f>I21+I22+I23+I24+I25+I26+I27+I28</f>
        <v>872.3</v>
      </c>
    </row>
    <row r="21" spans="1:9" ht="95.25" customHeight="1">
      <c r="A21" s="8" t="s">
        <v>76</v>
      </c>
      <c r="B21" s="20">
        <v>951</v>
      </c>
      <c r="C21" s="7" t="s">
        <v>6</v>
      </c>
      <c r="D21" s="7" t="s">
        <v>23</v>
      </c>
      <c r="E21" s="11" t="s">
        <v>60</v>
      </c>
      <c r="F21" s="7" t="s">
        <v>27</v>
      </c>
      <c r="G21" s="17">
        <v>30</v>
      </c>
      <c r="H21" s="47" t="s">
        <v>133</v>
      </c>
      <c r="I21" s="37" t="s">
        <v>133</v>
      </c>
    </row>
    <row r="22" spans="1:9" ht="90" customHeight="1">
      <c r="A22" s="3" t="s">
        <v>77</v>
      </c>
      <c r="B22" s="20">
        <v>951</v>
      </c>
      <c r="C22" s="7" t="s">
        <v>6</v>
      </c>
      <c r="D22" s="7" t="s">
        <v>23</v>
      </c>
      <c r="E22" s="10" t="s">
        <v>59</v>
      </c>
      <c r="F22" s="7" t="s">
        <v>27</v>
      </c>
      <c r="G22" s="17">
        <f>1+47</f>
        <v>48</v>
      </c>
      <c r="H22" s="52">
        <v>20</v>
      </c>
      <c r="I22" s="37" t="s">
        <v>127</v>
      </c>
    </row>
    <row r="23" spans="1:9" ht="76.5" customHeight="1">
      <c r="A23" s="14" t="s">
        <v>78</v>
      </c>
      <c r="B23" s="20">
        <v>951</v>
      </c>
      <c r="C23" s="7" t="s">
        <v>6</v>
      </c>
      <c r="D23" s="7" t="s">
        <v>23</v>
      </c>
      <c r="E23" s="10" t="s">
        <v>59</v>
      </c>
      <c r="F23" s="7" t="s">
        <v>31</v>
      </c>
      <c r="G23" s="17">
        <v>30</v>
      </c>
      <c r="H23" s="47" t="s">
        <v>132</v>
      </c>
      <c r="I23" s="37" t="s">
        <v>132</v>
      </c>
    </row>
    <row r="24" spans="1:9" s="1" customFormat="1" ht="87" customHeight="1">
      <c r="A24" s="3" t="s">
        <v>79</v>
      </c>
      <c r="B24" s="20">
        <v>951</v>
      </c>
      <c r="C24" s="7" t="s">
        <v>6</v>
      </c>
      <c r="D24" s="7" t="s">
        <v>23</v>
      </c>
      <c r="E24" s="11" t="s">
        <v>68</v>
      </c>
      <c r="F24" s="7" t="s">
        <v>27</v>
      </c>
      <c r="G24" s="41">
        <f>1+39</f>
        <v>40</v>
      </c>
      <c r="H24" s="47" t="s">
        <v>131</v>
      </c>
      <c r="I24" s="37" t="s">
        <v>128</v>
      </c>
    </row>
    <row r="25" spans="1:9" s="1" customFormat="1" ht="75.75" customHeight="1">
      <c r="A25" s="3" t="s">
        <v>80</v>
      </c>
      <c r="B25" s="20">
        <v>951</v>
      </c>
      <c r="C25" s="7" t="s">
        <v>6</v>
      </c>
      <c r="D25" s="7" t="s">
        <v>23</v>
      </c>
      <c r="E25" s="11" t="s">
        <v>53</v>
      </c>
      <c r="F25" s="7" t="s">
        <v>27</v>
      </c>
      <c r="G25" s="17">
        <v>5</v>
      </c>
      <c r="H25" s="47" t="s">
        <v>130</v>
      </c>
      <c r="I25" s="37" t="s">
        <v>130</v>
      </c>
    </row>
    <row r="26" spans="1:9" s="1" customFormat="1" ht="118.5" customHeight="1">
      <c r="A26" s="8" t="s">
        <v>81</v>
      </c>
      <c r="B26" s="20">
        <v>951</v>
      </c>
      <c r="C26" s="7" t="s">
        <v>6</v>
      </c>
      <c r="D26" s="7" t="s">
        <v>23</v>
      </c>
      <c r="E26" s="11" t="s">
        <v>39</v>
      </c>
      <c r="F26" s="7" t="s">
        <v>27</v>
      </c>
      <c r="G26" s="17">
        <f>82.5-32.5+150</f>
        <v>200</v>
      </c>
      <c r="H26" s="47" t="s">
        <v>129</v>
      </c>
      <c r="I26" s="37" t="s">
        <v>133</v>
      </c>
    </row>
    <row r="27" spans="1:9" s="1" customFormat="1" ht="75.75" customHeight="1">
      <c r="A27" s="3" t="s">
        <v>66</v>
      </c>
      <c r="B27" s="20">
        <v>951</v>
      </c>
      <c r="C27" s="7" t="s">
        <v>6</v>
      </c>
      <c r="D27" s="7" t="s">
        <v>23</v>
      </c>
      <c r="E27" s="11" t="s">
        <v>40</v>
      </c>
      <c r="F27" s="7" t="s">
        <v>27</v>
      </c>
      <c r="G27" s="17">
        <f>15-10</f>
        <v>5</v>
      </c>
      <c r="H27" s="47" t="s">
        <v>128</v>
      </c>
      <c r="I27" s="37" t="s">
        <v>127</v>
      </c>
    </row>
    <row r="28" spans="1:9" s="1" customFormat="1" ht="51" customHeight="1">
      <c r="A28" s="3" t="s">
        <v>98</v>
      </c>
      <c r="B28" s="20">
        <v>951</v>
      </c>
      <c r="C28" s="7" t="s">
        <v>6</v>
      </c>
      <c r="D28" s="7" t="s">
        <v>23</v>
      </c>
      <c r="E28" s="56" t="s">
        <v>149</v>
      </c>
      <c r="F28" s="7" t="s">
        <v>99</v>
      </c>
      <c r="G28" s="17">
        <v>0</v>
      </c>
      <c r="H28" s="55" t="s">
        <v>122</v>
      </c>
      <c r="I28" s="55" t="s">
        <v>123</v>
      </c>
    </row>
    <row r="29" spans="1:9" ht="16.5" customHeight="1">
      <c r="A29" s="5" t="s">
        <v>9</v>
      </c>
      <c r="B29" s="20">
        <v>951</v>
      </c>
      <c r="C29" s="6" t="s">
        <v>7</v>
      </c>
      <c r="D29" s="7"/>
      <c r="E29" s="11"/>
      <c r="F29" s="7"/>
      <c r="G29" s="15">
        <f>G30</f>
        <v>240.20000000000002</v>
      </c>
      <c r="H29" s="15">
        <f>H30</f>
        <v>242.6</v>
      </c>
      <c r="I29" s="15">
        <f>I30</f>
        <v>251.6</v>
      </c>
    </row>
    <row r="30" spans="1:9" ht="12.75">
      <c r="A30" s="21" t="s">
        <v>21</v>
      </c>
      <c r="B30" s="20">
        <v>951</v>
      </c>
      <c r="C30" s="30" t="s">
        <v>7</v>
      </c>
      <c r="D30" s="30" t="s">
        <v>11</v>
      </c>
      <c r="E30" s="44"/>
      <c r="F30" s="31"/>
      <c r="G30" s="15">
        <f>G31+G32</f>
        <v>240.20000000000002</v>
      </c>
      <c r="H30" s="15">
        <f>H31+H32</f>
        <v>242.6</v>
      </c>
      <c r="I30" s="15">
        <f>I31+I32</f>
        <v>251.6</v>
      </c>
    </row>
    <row r="31" spans="1:9" s="1" customFormat="1" ht="72">
      <c r="A31" s="8" t="s">
        <v>70</v>
      </c>
      <c r="B31" s="20">
        <v>951</v>
      </c>
      <c r="C31" s="7" t="s">
        <v>7</v>
      </c>
      <c r="D31" s="7" t="s">
        <v>11</v>
      </c>
      <c r="E31" s="11" t="s">
        <v>42</v>
      </c>
      <c r="F31" s="7" t="s">
        <v>26</v>
      </c>
      <c r="G31" s="17">
        <f>203+32.9</f>
        <v>235.9</v>
      </c>
      <c r="H31" s="47" t="s">
        <v>144</v>
      </c>
      <c r="I31" s="37" t="s">
        <v>145</v>
      </c>
    </row>
    <row r="32" spans="1:10" ht="84">
      <c r="A32" s="9" t="s">
        <v>71</v>
      </c>
      <c r="B32" s="20">
        <v>951</v>
      </c>
      <c r="C32" s="7" t="s">
        <v>7</v>
      </c>
      <c r="D32" s="7" t="s">
        <v>11</v>
      </c>
      <c r="E32" s="11" t="s">
        <v>54</v>
      </c>
      <c r="F32" s="7" t="s">
        <v>27</v>
      </c>
      <c r="G32" s="17">
        <v>4.3</v>
      </c>
      <c r="H32" s="47" t="s">
        <v>130</v>
      </c>
      <c r="I32" s="37" t="s">
        <v>130</v>
      </c>
      <c r="J32" s="58"/>
    </row>
    <row r="33" spans="1:9" ht="24">
      <c r="A33" s="32" t="s">
        <v>10</v>
      </c>
      <c r="B33" s="20">
        <v>951</v>
      </c>
      <c r="C33" s="6" t="s">
        <v>11</v>
      </c>
      <c r="D33" s="6"/>
      <c r="E33" s="43"/>
      <c r="F33" s="6"/>
      <c r="G33" s="15">
        <f aca="true" t="shared" si="0" ref="G33:I34">G34</f>
        <v>55</v>
      </c>
      <c r="H33" s="15" t="str">
        <f t="shared" si="0"/>
        <v>87.4</v>
      </c>
      <c r="I33" s="15" t="str">
        <f t="shared" si="0"/>
        <v>87.4</v>
      </c>
    </row>
    <row r="34" spans="1:9" ht="36">
      <c r="A34" s="54" t="s">
        <v>120</v>
      </c>
      <c r="B34" s="20">
        <v>951</v>
      </c>
      <c r="C34" s="6" t="s">
        <v>11</v>
      </c>
      <c r="D34" s="6" t="s">
        <v>32</v>
      </c>
      <c r="E34" s="45"/>
      <c r="F34" s="30"/>
      <c r="G34" s="15">
        <f t="shared" si="0"/>
        <v>55</v>
      </c>
      <c r="H34" s="15" t="str">
        <f t="shared" si="0"/>
        <v>87.4</v>
      </c>
      <c r="I34" s="15" t="str">
        <f t="shared" si="0"/>
        <v>87.4</v>
      </c>
    </row>
    <row r="35" spans="1:9" ht="104.25" customHeight="1">
      <c r="A35" s="2" t="s">
        <v>82</v>
      </c>
      <c r="B35" s="20">
        <v>951</v>
      </c>
      <c r="C35" s="7" t="s">
        <v>11</v>
      </c>
      <c r="D35" s="7" t="s">
        <v>32</v>
      </c>
      <c r="E35" s="11" t="s">
        <v>69</v>
      </c>
      <c r="F35" s="7" t="s">
        <v>27</v>
      </c>
      <c r="G35" s="17">
        <v>55</v>
      </c>
      <c r="H35" s="47" t="s">
        <v>143</v>
      </c>
      <c r="I35" s="37" t="s">
        <v>143</v>
      </c>
    </row>
    <row r="36" spans="1:9" ht="18" customHeight="1">
      <c r="A36" s="19" t="s">
        <v>92</v>
      </c>
      <c r="B36" s="20">
        <v>951</v>
      </c>
      <c r="C36" s="6" t="s">
        <v>8</v>
      </c>
      <c r="D36" s="7"/>
      <c r="E36" s="11"/>
      <c r="F36" s="7"/>
      <c r="G36" s="15">
        <f>G37+G40</f>
        <v>1394.6000000000001</v>
      </c>
      <c r="H36" s="15">
        <f>H37+H40</f>
        <v>212.5</v>
      </c>
      <c r="I36" s="15">
        <f>I37+I40</f>
        <v>191.9</v>
      </c>
    </row>
    <row r="37" spans="1:9" ht="21" customHeight="1">
      <c r="A37" s="19" t="s">
        <v>91</v>
      </c>
      <c r="B37" s="20">
        <v>951</v>
      </c>
      <c r="C37" s="6" t="s">
        <v>8</v>
      </c>
      <c r="D37" s="6" t="s">
        <v>93</v>
      </c>
      <c r="E37" s="11"/>
      <c r="F37" s="7"/>
      <c r="G37" s="15">
        <f>G38+G39</f>
        <v>1354.6000000000001</v>
      </c>
      <c r="H37" s="49" t="s">
        <v>140</v>
      </c>
      <c r="I37" s="40" t="s">
        <v>140</v>
      </c>
    </row>
    <row r="38" spans="1:9" ht="84.75" customHeight="1">
      <c r="A38" s="8" t="s">
        <v>114</v>
      </c>
      <c r="B38" s="20">
        <v>951</v>
      </c>
      <c r="C38" s="7" t="s">
        <v>8</v>
      </c>
      <c r="D38" s="7" t="s">
        <v>93</v>
      </c>
      <c r="E38" s="11" t="s">
        <v>94</v>
      </c>
      <c r="F38" s="7" t="s">
        <v>27</v>
      </c>
      <c r="G38" s="17">
        <f>1154.2+0.4</f>
        <v>1154.6000000000001</v>
      </c>
      <c r="H38" s="47" t="s">
        <v>109</v>
      </c>
      <c r="I38" s="37" t="s">
        <v>109</v>
      </c>
    </row>
    <row r="39" spans="1:9" ht="87" customHeight="1">
      <c r="A39" s="8" t="s">
        <v>115</v>
      </c>
      <c r="B39" s="20">
        <v>951</v>
      </c>
      <c r="C39" s="7" t="s">
        <v>8</v>
      </c>
      <c r="D39" s="7" t="s">
        <v>93</v>
      </c>
      <c r="E39" s="56" t="s">
        <v>126</v>
      </c>
      <c r="F39" s="7" t="s">
        <v>27</v>
      </c>
      <c r="G39" s="17">
        <v>200</v>
      </c>
      <c r="H39" s="47" t="s">
        <v>109</v>
      </c>
      <c r="I39" s="37" t="s">
        <v>109</v>
      </c>
    </row>
    <row r="40" spans="1:9" ht="22.5" customHeight="1">
      <c r="A40" s="33" t="s">
        <v>95</v>
      </c>
      <c r="B40" s="20">
        <v>951</v>
      </c>
      <c r="C40" s="6" t="s">
        <v>8</v>
      </c>
      <c r="D40" s="6"/>
      <c r="E40" s="11"/>
      <c r="F40" s="7"/>
      <c r="G40" s="15">
        <f>G41</f>
        <v>40</v>
      </c>
      <c r="H40" s="15" t="str">
        <f>H41</f>
        <v>212.5</v>
      </c>
      <c r="I40" s="15" t="str">
        <f>I41</f>
        <v>191.9</v>
      </c>
    </row>
    <row r="41" spans="1:9" ht="83.25" customHeight="1">
      <c r="A41" s="38" t="s">
        <v>96</v>
      </c>
      <c r="B41" s="20">
        <v>951</v>
      </c>
      <c r="C41" s="7" t="s">
        <v>8</v>
      </c>
      <c r="D41" s="7" t="s">
        <v>97</v>
      </c>
      <c r="E41" s="11" t="s">
        <v>45</v>
      </c>
      <c r="F41" s="7" t="s">
        <v>27</v>
      </c>
      <c r="G41" s="17">
        <f>1+4+35</f>
        <v>40</v>
      </c>
      <c r="H41" s="55" t="s">
        <v>124</v>
      </c>
      <c r="I41" s="55" t="s">
        <v>125</v>
      </c>
    </row>
    <row r="42" spans="1:9" ht="18" customHeight="1">
      <c r="A42" s="32" t="s">
        <v>12</v>
      </c>
      <c r="B42" s="20">
        <v>951</v>
      </c>
      <c r="C42" s="6" t="s">
        <v>13</v>
      </c>
      <c r="D42" s="6"/>
      <c r="E42" s="43"/>
      <c r="F42" s="6"/>
      <c r="G42" s="15">
        <f>G46+G43</f>
        <v>3357.3999999999996</v>
      </c>
      <c r="H42" s="15">
        <f>H46+H43</f>
        <v>1877.3000000000002</v>
      </c>
      <c r="I42" s="15">
        <f>I46+I43</f>
        <v>1335.4000000000003</v>
      </c>
    </row>
    <row r="43" spans="1:9" ht="18" customHeight="1">
      <c r="A43" s="32" t="s">
        <v>58</v>
      </c>
      <c r="B43" s="20">
        <v>951</v>
      </c>
      <c r="C43" s="6" t="s">
        <v>13</v>
      </c>
      <c r="D43" s="6" t="s">
        <v>7</v>
      </c>
      <c r="E43" s="43"/>
      <c r="F43" s="6"/>
      <c r="G43" s="15">
        <f>G44+G45</f>
        <v>310</v>
      </c>
      <c r="H43" s="15">
        <f>H44+H45</f>
        <v>40</v>
      </c>
      <c r="I43" s="15">
        <f>I44+I45</f>
        <v>40</v>
      </c>
    </row>
    <row r="44" spans="1:9" s="1" customFormat="1" ht="120" customHeight="1">
      <c r="A44" s="9" t="s">
        <v>116</v>
      </c>
      <c r="B44" s="20">
        <v>951</v>
      </c>
      <c r="C44" s="11" t="s">
        <v>13</v>
      </c>
      <c r="D44" s="11" t="s">
        <v>7</v>
      </c>
      <c r="E44" s="10" t="s">
        <v>117</v>
      </c>
      <c r="F44" s="7" t="s">
        <v>27</v>
      </c>
      <c r="G44" s="17">
        <f>1+4+100</f>
        <v>105</v>
      </c>
      <c r="H44" s="47" t="s">
        <v>110</v>
      </c>
      <c r="I44" s="37" t="s">
        <v>110</v>
      </c>
    </row>
    <row r="45" spans="1:9" ht="85.5" customHeight="1">
      <c r="A45" s="9" t="s">
        <v>83</v>
      </c>
      <c r="B45" s="20">
        <v>951</v>
      </c>
      <c r="C45" s="11" t="s">
        <v>13</v>
      </c>
      <c r="D45" s="11" t="s">
        <v>7</v>
      </c>
      <c r="E45" s="11" t="s">
        <v>53</v>
      </c>
      <c r="F45" s="7" t="s">
        <v>27</v>
      </c>
      <c r="G45" s="17">
        <f>1+4+200</f>
        <v>205</v>
      </c>
      <c r="H45" s="47" t="s">
        <v>110</v>
      </c>
      <c r="I45" s="37" t="s">
        <v>110</v>
      </c>
    </row>
    <row r="46" spans="1:9" ht="12.75">
      <c r="A46" s="32" t="s">
        <v>19</v>
      </c>
      <c r="B46" s="20">
        <v>951</v>
      </c>
      <c r="C46" s="6" t="s">
        <v>13</v>
      </c>
      <c r="D46" s="6" t="s">
        <v>11</v>
      </c>
      <c r="E46" s="43"/>
      <c r="F46" s="6"/>
      <c r="G46" s="15">
        <f>G47</f>
        <v>3047.3999999999996</v>
      </c>
      <c r="H46" s="15">
        <f>H47</f>
        <v>1837.3000000000002</v>
      </c>
      <c r="I46" s="15">
        <f>I47</f>
        <v>1295.4000000000003</v>
      </c>
    </row>
    <row r="47" spans="1:9" ht="102.75" customHeight="1">
      <c r="A47" s="9" t="s">
        <v>84</v>
      </c>
      <c r="B47" s="20">
        <v>951</v>
      </c>
      <c r="C47" s="7" t="s">
        <v>13</v>
      </c>
      <c r="D47" s="7" t="s">
        <v>11</v>
      </c>
      <c r="E47" s="11" t="s">
        <v>47</v>
      </c>
      <c r="F47" s="7" t="s">
        <v>27</v>
      </c>
      <c r="G47" s="17">
        <f>1448.6-2.8-2.8-0.4+38.8+1566</f>
        <v>3047.3999999999996</v>
      </c>
      <c r="H47" s="52">
        <f>1186+306.7+306.7+42.7-2.1-2.7</f>
        <v>1837.3000000000002</v>
      </c>
      <c r="I47" s="53">
        <f>1590+290.7-581.4-1.3-2.6</f>
        <v>1295.4000000000003</v>
      </c>
    </row>
    <row r="48" spans="1:9" ht="23.25" customHeight="1">
      <c r="A48" s="18" t="s">
        <v>61</v>
      </c>
      <c r="B48" s="20">
        <v>951</v>
      </c>
      <c r="C48" s="6" t="s">
        <v>34</v>
      </c>
      <c r="D48" s="7"/>
      <c r="E48" s="11"/>
      <c r="F48" s="7"/>
      <c r="G48" s="15">
        <f>G49+G51</f>
        <v>15</v>
      </c>
      <c r="H48" s="15">
        <f>H49+H51</f>
        <v>44</v>
      </c>
      <c r="I48" s="15">
        <f>I49+I51</f>
        <v>44</v>
      </c>
    </row>
    <row r="49" spans="1:9" ht="23.25" customHeight="1">
      <c r="A49" s="18" t="s">
        <v>64</v>
      </c>
      <c r="B49" s="20">
        <v>951</v>
      </c>
      <c r="C49" s="6" t="s">
        <v>34</v>
      </c>
      <c r="D49" s="6" t="s">
        <v>13</v>
      </c>
      <c r="E49" s="43"/>
      <c r="F49" s="6"/>
      <c r="G49" s="15">
        <f>G50</f>
        <v>10</v>
      </c>
      <c r="H49" s="15" t="str">
        <f>H50</f>
        <v>39,0</v>
      </c>
      <c r="I49" s="15" t="str">
        <f>I50</f>
        <v>39,0</v>
      </c>
    </row>
    <row r="50" spans="1:9" ht="108" customHeight="1">
      <c r="A50" s="14" t="s">
        <v>85</v>
      </c>
      <c r="B50" s="34">
        <v>951</v>
      </c>
      <c r="C50" s="7" t="s">
        <v>34</v>
      </c>
      <c r="D50" s="7" t="s">
        <v>13</v>
      </c>
      <c r="E50" s="11" t="s">
        <v>41</v>
      </c>
      <c r="F50" s="7" t="s">
        <v>27</v>
      </c>
      <c r="G50" s="17">
        <v>10</v>
      </c>
      <c r="H50" s="47" t="s">
        <v>108</v>
      </c>
      <c r="I50" s="37" t="s">
        <v>108</v>
      </c>
    </row>
    <row r="51" spans="1:9" ht="12.75" customHeight="1">
      <c r="A51" s="18" t="s">
        <v>63</v>
      </c>
      <c r="B51" s="20">
        <v>951</v>
      </c>
      <c r="C51" s="6" t="s">
        <v>34</v>
      </c>
      <c r="D51" s="6" t="s">
        <v>34</v>
      </c>
      <c r="E51" s="43"/>
      <c r="F51" s="6"/>
      <c r="G51" s="15">
        <f>G52</f>
        <v>5</v>
      </c>
      <c r="H51" s="15" t="str">
        <f>H52</f>
        <v>5,0</v>
      </c>
      <c r="I51" s="15" t="str">
        <f>I52</f>
        <v>5,0</v>
      </c>
    </row>
    <row r="52" spans="1:9" ht="74.25" customHeight="1">
      <c r="A52" s="3" t="s">
        <v>86</v>
      </c>
      <c r="B52" s="34">
        <v>951</v>
      </c>
      <c r="C52" s="7" t="s">
        <v>34</v>
      </c>
      <c r="D52" s="7" t="s">
        <v>34</v>
      </c>
      <c r="E52" s="11" t="s">
        <v>62</v>
      </c>
      <c r="F52" s="7" t="s">
        <v>27</v>
      </c>
      <c r="G52" s="17">
        <v>5</v>
      </c>
      <c r="H52" s="47" t="s">
        <v>107</v>
      </c>
      <c r="I52" s="37" t="s">
        <v>107</v>
      </c>
    </row>
    <row r="53" spans="1:9" ht="12.75">
      <c r="A53" s="5" t="s">
        <v>33</v>
      </c>
      <c r="B53" s="20">
        <v>951</v>
      </c>
      <c r="C53" s="6" t="s">
        <v>14</v>
      </c>
      <c r="D53" s="6"/>
      <c r="E53" s="43"/>
      <c r="F53" s="6"/>
      <c r="G53" s="15">
        <f aca="true" t="shared" si="1" ref="G53:I54">G54</f>
        <v>3000</v>
      </c>
      <c r="H53" s="15" t="str">
        <f t="shared" si="1"/>
        <v>2056.6</v>
      </c>
      <c r="I53" s="15" t="str">
        <f t="shared" si="1"/>
        <v>2327.6</v>
      </c>
    </row>
    <row r="54" spans="1:9" ht="12.75">
      <c r="A54" s="5" t="s">
        <v>15</v>
      </c>
      <c r="B54" s="20">
        <v>951</v>
      </c>
      <c r="C54" s="6" t="s">
        <v>14</v>
      </c>
      <c r="D54" s="6" t="s">
        <v>6</v>
      </c>
      <c r="E54" s="43"/>
      <c r="F54" s="6"/>
      <c r="G54" s="15">
        <f t="shared" si="1"/>
        <v>3000</v>
      </c>
      <c r="H54" s="15" t="str">
        <f t="shared" si="1"/>
        <v>2056.6</v>
      </c>
      <c r="I54" s="15" t="str">
        <f t="shared" si="1"/>
        <v>2327.6</v>
      </c>
    </row>
    <row r="55" spans="1:9" ht="97.5" customHeight="1">
      <c r="A55" s="4" t="s">
        <v>87</v>
      </c>
      <c r="B55" s="20">
        <v>951</v>
      </c>
      <c r="C55" s="7" t="s">
        <v>14</v>
      </c>
      <c r="D55" s="7" t="s">
        <v>6</v>
      </c>
      <c r="E55" s="11" t="s">
        <v>43</v>
      </c>
      <c r="F55" s="7" t="s">
        <v>46</v>
      </c>
      <c r="G55" s="16">
        <f>2046.1+264+689.9</f>
        <v>3000</v>
      </c>
      <c r="H55" s="47" t="s">
        <v>147</v>
      </c>
      <c r="I55" s="37" t="s">
        <v>148</v>
      </c>
    </row>
    <row r="56" spans="1:23" s="25" customFormat="1" ht="20.25" customHeight="1">
      <c r="A56" s="22" t="s">
        <v>100</v>
      </c>
      <c r="B56" s="20">
        <v>951</v>
      </c>
      <c r="C56" s="7" t="s">
        <v>32</v>
      </c>
      <c r="D56" s="7"/>
      <c r="E56" s="11"/>
      <c r="F56" s="7"/>
      <c r="G56" s="24">
        <f aca="true" t="shared" si="2" ref="G56:I57">G57</f>
        <v>160</v>
      </c>
      <c r="H56" s="51">
        <f t="shared" si="2"/>
        <v>456</v>
      </c>
      <c r="I56" s="24">
        <f t="shared" si="2"/>
        <v>457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25" customFormat="1" ht="14.25" customHeight="1">
      <c r="A57" s="23" t="s">
        <v>101</v>
      </c>
      <c r="B57" s="20">
        <v>951</v>
      </c>
      <c r="C57" s="7" t="s">
        <v>32</v>
      </c>
      <c r="D57" s="7" t="s">
        <v>6</v>
      </c>
      <c r="E57" s="11"/>
      <c r="F57" s="7"/>
      <c r="G57" s="24">
        <f t="shared" si="2"/>
        <v>160</v>
      </c>
      <c r="H57" s="24">
        <f t="shared" si="2"/>
        <v>456</v>
      </c>
      <c r="I57" s="24">
        <f t="shared" si="2"/>
        <v>457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25" customFormat="1" ht="107.25" customHeight="1">
      <c r="A58" s="4" t="s">
        <v>102</v>
      </c>
      <c r="B58" s="20">
        <v>951</v>
      </c>
      <c r="C58" s="7" t="s">
        <v>32</v>
      </c>
      <c r="D58" s="7" t="s">
        <v>6</v>
      </c>
      <c r="E58" s="11" t="s">
        <v>103</v>
      </c>
      <c r="F58" s="7" t="s">
        <v>104</v>
      </c>
      <c r="G58" s="16">
        <f>455-445+150</f>
        <v>160</v>
      </c>
      <c r="H58" s="16">
        <v>456</v>
      </c>
      <c r="I58" s="16">
        <v>457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9" ht="12.75">
      <c r="A59" s="5" t="s">
        <v>24</v>
      </c>
      <c r="B59" s="20">
        <v>951</v>
      </c>
      <c r="C59" s="6" t="s">
        <v>16</v>
      </c>
      <c r="D59" s="6"/>
      <c r="E59" s="43"/>
      <c r="F59" s="6"/>
      <c r="G59" s="15">
        <f>G60</f>
        <v>80</v>
      </c>
      <c r="H59" s="15">
        <f>H60</f>
        <v>140</v>
      </c>
      <c r="I59" s="15">
        <f>I60</f>
        <v>140</v>
      </c>
    </row>
    <row r="60" spans="1:9" ht="12.75">
      <c r="A60" s="5" t="s">
        <v>25</v>
      </c>
      <c r="B60" s="20">
        <v>951</v>
      </c>
      <c r="C60" s="6" t="s">
        <v>16</v>
      </c>
      <c r="D60" s="6" t="s">
        <v>7</v>
      </c>
      <c r="E60" s="43"/>
      <c r="F60" s="6"/>
      <c r="G60" s="15">
        <f>G61+G62+G63</f>
        <v>80</v>
      </c>
      <c r="H60" s="15">
        <f>H61+H62+H63</f>
        <v>140</v>
      </c>
      <c r="I60" s="15">
        <f>I61+I62+I63</f>
        <v>140</v>
      </c>
    </row>
    <row r="61" spans="1:9" ht="75" customHeight="1">
      <c r="A61" s="35" t="s">
        <v>88</v>
      </c>
      <c r="B61" s="20">
        <v>951</v>
      </c>
      <c r="C61" s="7" t="s">
        <v>16</v>
      </c>
      <c r="D61" s="7" t="s">
        <v>7</v>
      </c>
      <c r="E61" s="11" t="s">
        <v>44</v>
      </c>
      <c r="F61" s="7" t="s">
        <v>31</v>
      </c>
      <c r="G61" s="17">
        <v>20</v>
      </c>
      <c r="H61" s="47" t="s">
        <v>133</v>
      </c>
      <c r="I61" s="37" t="s">
        <v>133</v>
      </c>
    </row>
    <row r="62" spans="1:9" ht="84">
      <c r="A62" s="35" t="s">
        <v>89</v>
      </c>
      <c r="B62" s="20">
        <v>951</v>
      </c>
      <c r="C62" s="7" t="s">
        <v>16</v>
      </c>
      <c r="D62" s="7" t="s">
        <v>7</v>
      </c>
      <c r="E62" s="12" t="s">
        <v>48</v>
      </c>
      <c r="F62" s="7" t="s">
        <v>27</v>
      </c>
      <c r="G62" s="17">
        <f>40-35</f>
        <v>5</v>
      </c>
      <c r="H62" s="47" t="s">
        <v>142</v>
      </c>
      <c r="I62" s="37" t="s">
        <v>142</v>
      </c>
    </row>
    <row r="63" spans="1:9" ht="96">
      <c r="A63" s="35" t="s">
        <v>90</v>
      </c>
      <c r="B63" s="20">
        <v>951</v>
      </c>
      <c r="C63" s="7" t="s">
        <v>16</v>
      </c>
      <c r="D63" s="7" t="s">
        <v>7</v>
      </c>
      <c r="E63" s="12" t="s">
        <v>48</v>
      </c>
      <c r="F63" s="7" t="s">
        <v>26</v>
      </c>
      <c r="G63" s="17">
        <f>30-25+50</f>
        <v>55</v>
      </c>
      <c r="H63" s="47" t="s">
        <v>141</v>
      </c>
      <c r="I63" s="37" t="s">
        <v>141</v>
      </c>
    </row>
    <row r="64" spans="1:9" ht="40.5" customHeight="1">
      <c r="A64" s="36" t="s">
        <v>29</v>
      </c>
      <c r="B64" s="20">
        <v>951</v>
      </c>
      <c r="C64" s="6" t="s">
        <v>28</v>
      </c>
      <c r="D64" s="6"/>
      <c r="E64" s="43"/>
      <c r="F64" s="6"/>
      <c r="G64" s="15">
        <f>G66</f>
        <v>87.7</v>
      </c>
      <c r="H64" s="49">
        <v>0</v>
      </c>
      <c r="I64" s="40">
        <v>0</v>
      </c>
    </row>
    <row r="65" spans="1:9" ht="12.75">
      <c r="A65" s="36" t="s">
        <v>65</v>
      </c>
      <c r="B65" s="20">
        <v>951</v>
      </c>
      <c r="C65" s="6" t="s">
        <v>28</v>
      </c>
      <c r="D65" s="6" t="s">
        <v>11</v>
      </c>
      <c r="E65" s="43"/>
      <c r="F65" s="6"/>
      <c r="G65" s="15">
        <f>G66</f>
        <v>87.7</v>
      </c>
      <c r="H65" s="49">
        <v>0</v>
      </c>
      <c r="I65" s="40">
        <v>0</v>
      </c>
    </row>
    <row r="66" spans="1:9" ht="53.25" customHeight="1">
      <c r="A66" s="35" t="s">
        <v>35</v>
      </c>
      <c r="B66" s="20">
        <v>951</v>
      </c>
      <c r="C66" s="7" t="s">
        <v>28</v>
      </c>
      <c r="D66" s="7" t="s">
        <v>11</v>
      </c>
      <c r="E66" s="11" t="s">
        <v>45</v>
      </c>
      <c r="F66" s="7" t="s">
        <v>30</v>
      </c>
      <c r="G66" s="17">
        <f>13.6+22.9+51.2</f>
        <v>87.7</v>
      </c>
      <c r="H66" s="47">
        <v>0</v>
      </c>
      <c r="I66" s="37">
        <v>0</v>
      </c>
    </row>
    <row r="67" spans="1:9" ht="12.75">
      <c r="A67" s="59" t="s">
        <v>0</v>
      </c>
      <c r="B67" s="60"/>
      <c r="C67" s="60"/>
      <c r="D67" s="60"/>
      <c r="E67" s="60"/>
      <c r="F67" s="61"/>
      <c r="G67" s="50">
        <f>G9+G29+G33+G36+G42+G48+G53+G56+G59+G64</f>
        <v>17526.9</v>
      </c>
      <c r="H67" s="57">
        <f>H9+H29+H33+H36+H42+H48+H53+H56+H59+H64</f>
        <v>13971.6</v>
      </c>
      <c r="I67" s="50">
        <f>I9+I29+I33+I36+I42+I48+I53+I56+I59+I64</f>
        <v>14398.1</v>
      </c>
    </row>
  </sheetData>
  <sheetProtection/>
  <mergeCells count="5">
    <mergeCell ref="A67:F67"/>
    <mergeCell ref="A2:G2"/>
    <mergeCell ref="A4:H4"/>
    <mergeCell ref="A5:H5"/>
    <mergeCell ref="A1:I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USER</cp:lastModifiedBy>
  <cp:lastPrinted>2019-11-21T16:27:18Z</cp:lastPrinted>
  <dcterms:created xsi:type="dcterms:W3CDTF">2005-12-13T10:54:56Z</dcterms:created>
  <dcterms:modified xsi:type="dcterms:W3CDTF">2021-02-10T07:03:53Z</dcterms:modified>
  <cp:category/>
  <cp:version/>
  <cp:contentType/>
  <cp:contentStatus/>
  <cp:revision>1</cp:revision>
</cp:coreProperties>
</file>